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65" documentId="8_{E14B221E-02E2-46A3-8CEC-C736815F2DD5}" xr6:coauthVersionLast="47" xr6:coauthVersionMax="47" xr10:uidLastSave="{EDFFE621-9A8E-4B25-9644-94860FF5C18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Footage'!$A$135:$DQ$135</definedName>
    <definedName name="_xlnm._FilterDatabase" localSheetId="5" hidden="1">'UG Condensed'!$A$1:$BE$142</definedName>
  </definedNames>
  <calcPr calcId="191028"/>
  <pivotCaches>
    <pivotCache cacheId="6601" r:id="rId12"/>
    <pivotCache cacheId="6602" r:id="rId13"/>
    <pivotCache cacheId="6603" r:id="rId14"/>
    <pivotCache cacheId="6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8" i="2" l="1"/>
  <c r="X148" i="2"/>
  <c r="Y138" i="2"/>
  <c r="X138"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00" i="2"/>
  <c r="Y95" i="2"/>
  <c r="Y168" i="2"/>
  <c r="Y167" i="2"/>
  <c r="Y166" i="2"/>
  <c r="Y165" i="2"/>
  <c r="Y164" i="2"/>
  <c r="Y163" i="2"/>
  <c r="Y162" i="2"/>
  <c r="Y161" i="2"/>
  <c r="Y160" i="2"/>
  <c r="Y159" i="2"/>
  <c r="Y158" i="2"/>
  <c r="Y157" i="2"/>
  <c r="Y156" i="2"/>
  <c r="Y155" i="2"/>
  <c r="Y154" i="2"/>
  <c r="Y149" i="2"/>
  <c r="Y147" i="2"/>
  <c r="Y146" i="2"/>
  <c r="Y145" i="2"/>
  <c r="Y144" i="2"/>
  <c r="Y143" i="2"/>
  <c r="Y142" i="2"/>
  <c r="Y141" i="2"/>
  <c r="Y140" i="2"/>
  <c r="Y139" i="2"/>
  <c r="Y137" i="2"/>
  <c r="Y136"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6"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7" i="2"/>
  <c r="X62" i="2"/>
  <c r="X94" i="2"/>
  <c r="X70" i="2"/>
  <c r="X116" i="2"/>
  <c r="X108" i="2"/>
  <c r="X124" i="2"/>
  <c r="X81" i="2"/>
  <c r="X82" i="2"/>
  <c r="X76" i="2"/>
  <c r="X88" i="2"/>
  <c r="X92" i="2"/>
  <c r="X93" i="2"/>
  <c r="X89" i="2"/>
  <c r="X69" i="2"/>
  <c r="X72" i="2"/>
  <c r="X68" i="2"/>
  <c r="X67" i="2"/>
  <c r="X52" i="2"/>
  <c r="X84" i="2"/>
  <c r="X34" i="2"/>
  <c r="X22" i="2"/>
  <c r="X149" i="2"/>
  <c r="X90" i="2"/>
  <c r="X114" i="2"/>
  <c r="X85" i="2"/>
  <c r="X86" i="2"/>
  <c r="X87" i="2"/>
  <c r="X118" i="2"/>
  <c r="X20" i="2"/>
  <c r="X21" i="2"/>
  <c r="X56" i="2"/>
  <c r="X28" i="2"/>
  <c r="X145" i="2"/>
  <c r="X101" i="2"/>
  <c r="X111" i="2"/>
  <c r="X103" i="2"/>
  <c r="X102" i="2"/>
  <c r="X54" i="2"/>
  <c r="X91" i="2"/>
  <c r="X83" i="2"/>
  <c r="X80" i="2"/>
  <c r="X78" i="2"/>
  <c r="X79" i="2"/>
  <c r="X23" i="2"/>
  <c r="X47" i="2"/>
  <c r="X106" i="2"/>
  <c r="X125" i="2"/>
  <c r="X120" i="2"/>
  <c r="X49" i="2"/>
  <c r="X42" i="2"/>
  <c r="X39" i="2"/>
  <c r="X119" i="2"/>
  <c r="X131" i="2"/>
  <c r="X112" i="2"/>
  <c r="X113" i="2"/>
  <c r="X121"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7" i="2"/>
  <c r="X168" i="2"/>
  <c r="X163" i="2"/>
  <c r="X164" i="2"/>
  <c r="X165" i="2"/>
  <c r="X166" i="2"/>
  <c r="X162" i="2"/>
  <c r="X160" i="2"/>
  <c r="X161" i="2"/>
  <c r="X159" i="2"/>
  <c r="X158" i="2"/>
  <c r="X157" i="2"/>
  <c r="X155" i="2"/>
  <c r="X156" i="2"/>
  <c r="X154" i="2"/>
  <c r="X144" i="2"/>
  <c r="X143" i="2"/>
  <c r="X140" i="2"/>
  <c r="X141" i="2"/>
  <c r="X139" i="2"/>
  <c r="X136" i="2"/>
  <c r="X19" i="2"/>
  <c r="X45" i="2"/>
  <c r="X109" i="2"/>
  <c r="X107" i="2"/>
  <c r="X100" i="2"/>
  <c r="X110" i="2"/>
  <c r="X127" i="2"/>
  <c r="X128" i="2"/>
  <c r="X129" i="2"/>
  <c r="X130" i="2"/>
  <c r="X123"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tc={0CFA3365-EF73-43AD-B87D-30FA7E47785A}</author>
    <author>tc={9654528C-4FA2-4730-BFC6-FA593A2D9C81}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6"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7"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7"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8"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8"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9"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8"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4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6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<sst xmlns="http://schemas.openxmlformats.org/spreadsheetml/2006/main" count="12712" uniqueCount="1520">
  <si>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</si>
  <si>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</si>
  <si>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</si>
  <si>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</si>
  <si>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</si>
  <si>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</si>
  <si>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</si>
  <si>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</si>
  <si>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</si>
  <si>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</si>
  <si>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</si>
  <si>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</si>
  <si>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</si>
  <si>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</si>
  <si>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</si>
  <si>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</si>
  <si>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</si>
  <si>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</si>
  <si>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</si>
  <si>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</si>
  <si>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</si>
  <si>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</si>
  <si>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</si>
  <si>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</si>
  <si>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</si>
  <si>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</si>
  <si>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</si>
  <si>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</si>
  <si>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</si>
  <si>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</si>
  <si>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</si>
  <si>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</si>
  <si>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</si>
  <si>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</si>
  <si>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</si>
  <si>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</si>
  <si>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</si>
  <si>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</si>
  <si>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</si>
  <si>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</si>
  <si>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</si>
  <si>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</si>
  <si>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</si>
  <si>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</si>
  <si>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</si>
  <si>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</si>
  <si>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</si>
  <si>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</si>
  <si>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</si>
  <si>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</si>
  <si>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</si>
  <si>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</si>
  <si>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</si>
  <si>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</si>
  <si>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</si>
  <si>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</si>
  <si>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</si>
  <si>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</si>
  <si>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</si>
  <si>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</si>
  <si>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</si>
  <si>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</si>
  <si>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</si>
  <si>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</si>
  <si>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</si>
  <si>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</si>
  <si>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</si>
  <si>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</si>
  <si>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</si>
  <si>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</si>
  <si>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</si>
  <si>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</si>
  <si>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</si>
  <si>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</si>
  <si>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</si>
  <si>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</si>
  <si>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</si>
  <si>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</si>
  <si>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</si>
  <si>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</si>
  <si>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</si>
  <si>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</si>
  <si>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</si>
  <si>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</si>
  <si>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</si>
  <si>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</si>
  <si>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</si>
  <si>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</si>
  <si>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</si>
  <si>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</si>
  <si>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</si>
  <si>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</si>
  <si>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</si>
  <si>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</si>
  <si>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</si>
  <si>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</si>
  <si>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</si>
  <si>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</si>
  <si>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</si>
  <si>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</si>
  <si>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</si>
  <si>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</si>
  <si>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</si>
  <si>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</si>
  <si>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</si>
  <si>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</si>
  <si>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</si>
  <si>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</si>
  <si>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</si>
  <si>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</si>
  <si>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</si>
  <si>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</si>
  <si>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</si>
  <si>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</si>
  <si>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</si>
  <si>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</si>
  <si>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</si>
  <si>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</si>
  <si>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</si>
  <si>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</si>
  <si>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</si>
  <si>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</si>
  <si>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</si>
  <si>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</si>
  <si>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</si>
  <si>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</si>
  <si>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</si>
  <si>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</si>
  <si>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</si>
  <si>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</si>
  <si>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</si>
  <si>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</si>
  <si>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</si>
  <si>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</si>
  <si>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</si>
  <si>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</si>
  <si>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</si>
  <si>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</si>
  <si>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</si>
  <si>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</si>
  <si>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</si>
  <si>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</si>
  <si>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</si>
  <si>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</si>
  <si>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</si>
  <si>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</si>
  <si>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</si>
  <si>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</si>
  <si>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</si>
  <si>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</si>
  <si>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</si>
  <si>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</si>
  <si>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</si>
  <si>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</si>
  <si>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</si>
  <si>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</si>
  <si>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</si>
  <si>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</si>
  <si>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</si>
  <si>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</si>
  <si>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</si>
  <si>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</si>
  <si>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</si>
  <si>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</si>
  <si>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</si>
  <si>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</si>
  <si>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</si>
  <si>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</si>
  <si>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</si>
  <si>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</si>
  <si>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</si>
  <si>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</si>
  <si>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</si>
  <si>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</si>
  <si>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</si>
  <si>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</si>
  <si>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</si>
  <si>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</si>
  <si>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</si>
  <si>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</si>
  <si>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</si>
  <si>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</si>
  <si>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</si>
  <si>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</si>
  <si>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</si>
  <si>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</si>
  <si>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</si>
  <si>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</si>
  <si>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</si>
  <si>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</si>
  <si>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</si>
  <si>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</si>
  <si>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</si>
  <si>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</si>
  <si>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</si>
  <si>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</si>
  <si>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</si>
  <si>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</si>
  <si>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</si>
  <si>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</si>
  <si>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</si>
  <si>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</si>
  <si>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</si>
  <si>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</si>
  <si>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</si>
  <si>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</si>
  <si>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</si>
  <si>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</si>
  <si>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</si>
  <si>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</si>
  <si>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</si>
  <si>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</si>
  <si>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</si>
  <si>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</si>
  <si>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</si>
  <si>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</si>
  <si>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</si>
  <si>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</si>
  <si>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</si>
  <si>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</si>
  <si>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</si>
  <si>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</si>
  <si>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</si>
  <si>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</si>
  <si>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</si>
  <si>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</si>
  <si>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</si>
  <si>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</si>
  <si>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</si>
  <si>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</si>
  <si>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</si>
  <si>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</si>
  <si>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</si>
  <si>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</si>
  <si>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</si>
  <si>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</si>
  <si>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</si>
  <si>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</si>
  <si>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</si>
  <si>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</si>
  <si>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</si>
  <si>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</si>
  <si>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</si>
  <si>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</si>
  <si>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</si>
  <si>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</si>
  <si>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</si>
  <si>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</si>
  <si>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</si>
  <si>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</si>
  <si>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</si>
  <si>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</si>
  <si>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</si>
  <si>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</si>
  <si>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</si>
  <si>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</si>
  <si>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</si>
  <si>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</si>
  <si>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</si>
  <si>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</si>
  <si>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</si>
  <si>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</si>
  <si>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</si>
  <si>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</si>
  <si>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</si>
  <si>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</si>
  <si>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</si>
  <si>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</si>
  <si>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</si>
  <si>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</si>
  <si>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</si>
  <si>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</si>
  <si>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</si>
  <si>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</si>
  <si>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</si>
  <si>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</si>
  <si>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</si>
  <si>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</si>
  <si>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</si>
  <si>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</si>
  <si>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</si>
  <si>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</si>
  <si>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</si>
  <si>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</si>
  <si>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</si>
  <si>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</si>
  <si>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</si>
  <si>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</si>
  <si>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</si>
  <si>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</si>
  <si>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</si>
  <si>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</si>
  <si>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</si>
  <si>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</si>
  <si>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</si>
  <si>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</si>
  <si>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</si>
  <si>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</si>
  <si>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</si>
  <si>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</si>
  <si>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</si>
  <si>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</si>
  <si>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</si>
  <si>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</si>
  <si>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</si>
  <si>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</si>
  <si>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</si>
  <si>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</si>
  <si>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</si>
  <si>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</si>
  <si>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</si>
  <si>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</si>
  <si>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</si>
  <si>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</si>
  <si>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</si>
  <si>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</si>
  <si>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</si>
  <si>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</si>
  <si>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</si>
  <si>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</si>
  <si>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</si>
  <si>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</si>
  <si>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</si>
  <si>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</si>
  <si>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</si>
  <si>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</si>
  <si>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</si>
  <si>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</si>
  <si>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</si>
  <si>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</si>
  <si>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</si>
  <si>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</si>
  <si>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</si>
  <si>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</si>
  <si>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</si>
  <si>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</si>
  <si>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</si>
  <si>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</si>
  <si>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</si>
  <si>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</si>
  <si>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</si>
  <si>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</si>
  <si>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</si>
  <si>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</si>
  <si>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</si>
  <si>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</si>
  <si>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</si>
  <si>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</si>
  <si>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</si>
  <si>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</si>
  <si>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</si>
  <si>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</si>
  <si>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</si>
  <si>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</si>
  <si>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</si>
  <si>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</si>
  <si>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</si>
  <si>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</si>
  <si>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</si>
  <si>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</si>
  <si>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</si>
  <si>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</si>
  <si>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</si>
  <si>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</si>
  <si>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</si>
  <si>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</si>
  <si>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</si>
  <si>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</si>
  <si>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</si>
  <si>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</si>
  <si>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</si>
  <si>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</si>
  <si>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</si>
  <si>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</si>
  <si>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</si>
  <si>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</si>
  <si>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</si>
  <si>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</si>
  <si>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</si>
  <si>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</si>
  <si>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</si>
  <si>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</si>
  <si>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</si>
  <si>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</si>
  <si>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</si>
  <si>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</si>
  <si>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</si>
  <si>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</si>
  <si>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</si>
  <si>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</si>
  <si>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</si>
  <si>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</si>
  <si>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</si>
  <si>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</si>
  <si>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</si>
  <si>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</si>
  <si>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</si>
  <si>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</si>
  <si>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</si>
  <si>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</si>
  <si>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</si>
  <si>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</si>
  <si>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</si>
  <si>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FB-HWP480</t>
  </si>
  <si>
    <t>9-2 permit received/locates called 9-2/Locates clear 9-9</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</si>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</sst>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2" totalsRowShown="0" headerRowDxfId="93" tableBorderDxfId="92">
  <autoFilter ref="A99:AD13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5:AD150" totalsRowShown="0" headerRowDxfId="80" tableBorderDxfId="79">
  <autoFilter ref="A135: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W137" dT="2025-10-06T18:32:53.65" personId="{79160F3F-A2CD-4B5D-ACD4-80E02EA51DFF}" id="{E573ABCC-20C0-430A-A4E0-086A5B0B404A}">
    <text>10-6-2025 Confirmed Actual Completed Footage.</text>
  </threadedComment>
  <threadedComment ref="Y137" dT="2025-10-06T18:33:24.56" personId="{79160F3F-A2CD-4B5D-ACD4-80E02EA51DFF}" id="{8564D662-3EE8-4281-A976-82111C3B89C8}">
    <text>10-6-2025 Conduit Placement Confirmed Completed.</text>
  </threadedComment>
  <threadedComment ref="W13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8" dT="2025-10-09T19:35:45.28" personId="{79160F3F-A2CD-4B5D-ACD4-80E02EA51DFF}" id="{48622BED-05D3-41A6-95AC-6360F16EB580}" parentId="{D04DB83A-5351-4BAD-82F0-A4E2F7859EA4}">
    <text>10-9-2025 Confirmed Actual Completed Footage.</text>
  </threadedComment>
  <threadedComment ref="Y138" dT="2025-10-09T19:36:15.10" personId="{79160F3F-A2CD-4B5D-ACD4-80E02EA51DFF}" id="{DB1AD715-CF47-4CE1-963B-62CEEF45E451}">
    <text>10-9-2025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W148" dT="2025-10-10T15:05:39.13" personId="{79160F3F-A2CD-4B5D-ACD4-80E02EA51DFF}" id="{0CFA3365-EF73-43AD-B87D-30FA7E47785A}">
    <text>10-10-2025 Confirmed Actual Completed Footage.</text>
  </threadedComment>
  <threadedComment ref="Y148" dT="2025-10-10T15:06:03.69" personId="{79160F3F-A2CD-4B5D-ACD4-80E02EA51DFF}" id="{9654528C-4FA2-4730-BFC6-FA593A2D9C81}">
    <text>10-10-2025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topLeftCell="A98" zoomScale="80" zoomScaleNormal="80" workbookViewId="0">
      <pane xSplit="1" topLeftCell="B114" activePane="topRight" state="frozen"/>
      <selection pane="topRight" activeCell="A123" sqref="A123:XFD1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 t="shared" ref="Y2:Y33" si="0">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 t="shared" si="0"/>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1">SUM(V4-W4)</f>
        <v>6041</v>
      </c>
      <c r="Y4" s="711">
        <f t="shared" si="0"/>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1"/>
        <v>3015</v>
      </c>
      <c r="Y5" s="711">
        <f t="shared" si="0"/>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1"/>
        <v>3796</v>
      </c>
      <c r="Y6" s="711">
        <f t="shared" si="0"/>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1"/>
        <v>6634</v>
      </c>
      <c r="Y7" s="711">
        <f t="shared" si="0"/>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1"/>
        <v>1865</v>
      </c>
      <c r="Y8" s="711">
        <f t="shared" si="0"/>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1"/>
        <v>6387</v>
      </c>
      <c r="Y9" s="711">
        <f t="shared" si="0"/>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1"/>
        <v>523</v>
      </c>
      <c r="Y10" s="711">
        <f t="shared" si="0"/>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1"/>
        <v>4568</v>
      </c>
      <c r="Y11" s="711">
        <f t="shared" si="0"/>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1"/>
        <v>0</v>
      </c>
      <c r="Y12" s="711">
        <f t="shared" si="0"/>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1"/>
        <v>1206</v>
      </c>
      <c r="Y13" s="711">
        <f t="shared" si="0"/>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1"/>
        <v>483</v>
      </c>
      <c r="Y14" s="711">
        <f t="shared" si="0"/>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1"/>
        <v>831</v>
      </c>
      <c r="Y15" s="711">
        <f t="shared" si="0"/>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1"/>
        <v>516</v>
      </c>
      <c r="Y16" s="711">
        <f t="shared" si="0"/>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1">
        <f t="shared" si="0"/>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1">
        <f t="shared" si="0"/>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2">SUM(V19-W19)</f>
        <v>11</v>
      </c>
      <c r="Y19" s="711">
        <f t="shared" si="0"/>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2"/>
        <v>7655</v>
      </c>
      <c r="Y20" s="711">
        <f t="shared" si="0"/>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2"/>
        <v>3853</v>
      </c>
      <c r="Y21" s="711">
        <f t="shared" si="0"/>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2"/>
        <v>22387</v>
      </c>
      <c r="Y22" s="711">
        <f t="shared" si="0"/>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2"/>
        <v>474</v>
      </c>
      <c r="Y23" s="711">
        <f t="shared" si="0"/>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3">SUM(V24-W24)</f>
        <v>2845</v>
      </c>
      <c r="Y24" s="711">
        <f t="shared" si="0"/>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3"/>
        <v>2783</v>
      </c>
      <c r="Y25" s="711">
        <f t="shared" si="0"/>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3"/>
        <v>2027</v>
      </c>
      <c r="Y26" s="711">
        <f t="shared" si="0"/>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3"/>
        <v>6130</v>
      </c>
      <c r="Y27" s="711">
        <f t="shared" si="0"/>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3"/>
        <v>2414</v>
      </c>
      <c r="Y28" s="711">
        <f t="shared" si="0"/>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3"/>
        <v>1820</v>
      </c>
      <c r="Y29" s="711">
        <f t="shared" si="0"/>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3"/>
        <v>1482</v>
      </c>
      <c r="Y30" s="711">
        <f t="shared" si="0"/>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3"/>
        <v>3495</v>
      </c>
      <c r="Y31" s="711">
        <f t="shared" si="0"/>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4">SUM(V32-W32)</f>
        <v>2071</v>
      </c>
      <c r="Y32" s="711">
        <f t="shared" si="0"/>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4"/>
        <v>4747</v>
      </c>
      <c r="Y33" s="711">
        <f t="shared" si="0"/>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4"/>
        <v>2188</v>
      </c>
      <c r="Y34" s="711">
        <f t="shared" ref="Y34:Y65" si="5">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4"/>
        <v>3378</v>
      </c>
      <c r="Y35" s="711">
        <f t="shared" si="5"/>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4"/>
        <v>2874</v>
      </c>
      <c r="Y36" s="711">
        <f t="shared" si="5"/>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4"/>
        <v>2527</v>
      </c>
      <c r="Y37" s="711">
        <f t="shared" si="5"/>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4"/>
        <v>2851</v>
      </c>
      <c r="Y38" s="711">
        <f t="shared" si="5"/>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4"/>
        <v>4342</v>
      </c>
      <c r="Y39" s="711">
        <f t="shared" si="5"/>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4"/>
        <v>2691</v>
      </c>
      <c r="Y40" s="711">
        <f t="shared" si="5"/>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4"/>
        <v>5030</v>
      </c>
      <c r="Y41" s="711">
        <f t="shared" si="5"/>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4"/>
        <v>6325</v>
      </c>
      <c r="Y42" s="711">
        <f t="shared" si="5"/>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4"/>
        <v>4731</v>
      </c>
      <c r="Y43" s="711">
        <f t="shared" si="5"/>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4"/>
        <v>3183</v>
      </c>
      <c r="Y44" s="711">
        <f t="shared" si="5"/>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6">SUM(V45-W45)</f>
        <v>7529</v>
      </c>
      <c r="Y45" s="711">
        <f t="shared" si="5"/>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7">SUM(V46-W46)</f>
        <v>5324</v>
      </c>
      <c r="Y46" s="711">
        <f t="shared" si="5"/>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7"/>
        <v>6025</v>
      </c>
      <c r="Y47" s="711">
        <f t="shared" si="5"/>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7"/>
        <v>4814</v>
      </c>
      <c r="Y48" s="711">
        <f t="shared" si="5"/>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7"/>
        <v>5053</v>
      </c>
      <c r="Y49" s="711">
        <f t="shared" si="5"/>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7"/>
        <v>1111</v>
      </c>
      <c r="Y50" s="711">
        <f t="shared" si="5"/>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7"/>
        <v>1547</v>
      </c>
      <c r="Y51" s="711">
        <f t="shared" si="5"/>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 t="shared" si="5"/>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7"/>
        <v>923</v>
      </c>
      <c r="Y53" s="711">
        <f t="shared" si="5"/>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7"/>
        <v>1347</v>
      </c>
      <c r="Y54" s="711">
        <f t="shared" si="5"/>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1"/>
        <v>226</v>
      </c>
      <c r="Y55" s="711">
        <f t="shared" si="5"/>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 t="shared" si="5"/>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1"/>
        <v>1433</v>
      </c>
      <c r="Y57" s="711">
        <f t="shared" si="5"/>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1"/>
        <v>1403</v>
      </c>
      <c r="Y58" s="711">
        <f t="shared" si="5"/>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 t="shared" si="5"/>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 t="shared" si="5"/>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1"/>
        <v>4544</v>
      </c>
      <c r="Y61" s="711">
        <f t="shared" si="5"/>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 t="shared" si="5"/>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8">SUM(V63-W63)</f>
        <v>0</v>
      </c>
      <c r="Y63" s="711">
        <f t="shared" si="5"/>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 t="shared" si="5"/>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 t="shared" si="5"/>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 t="shared" ref="Y66:Y95" si="9">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10">SUM(V67-W67)</f>
        <v>1201</v>
      </c>
      <c r="Y67" s="711">
        <f t="shared" si="9"/>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10"/>
        <v>158</v>
      </c>
      <c r="Y68" s="711">
        <f t="shared" si="9"/>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 t="shared" si="9"/>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 t="shared" si="9"/>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11">SUM(V71-W71)</f>
        <v>150</v>
      </c>
      <c r="Y71" s="711">
        <f t="shared" si="9"/>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12">SUM(V72-W72)</f>
        <v>905</v>
      </c>
      <c r="Y72" s="711">
        <f t="shared" si="9"/>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11"/>
        <v>214</v>
      </c>
      <c r="Y73" s="711">
        <f t="shared" si="9"/>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11"/>
        <v>191</v>
      </c>
      <c r="Y74" s="711">
        <f t="shared" si="9"/>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11"/>
        <v>782</v>
      </c>
      <c r="Y75" s="711">
        <f t="shared" si="9"/>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 t="shared" si="9"/>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11"/>
        <v>7009</v>
      </c>
      <c r="Y77" s="711">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11"/>
        <v>3997</v>
      </c>
      <c r="Y78" s="711">
        <f t="shared" si="9"/>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11"/>
        <v>4366</v>
      </c>
      <c r="Y79" s="711">
        <f t="shared" si="9"/>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11"/>
        <v>5333</v>
      </c>
      <c r="Y80" s="711">
        <f t="shared" si="9"/>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11"/>
        <v>2982</v>
      </c>
      <c r="Y83" s="711">
        <f t="shared" si="9"/>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11"/>
        <v>6762</v>
      </c>
      <c r="Y84" s="711">
        <f t="shared" si="9"/>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11"/>
        <v>4515</v>
      </c>
      <c r="Y85" s="711">
        <f t="shared" si="9"/>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11"/>
        <v>5795</v>
      </c>
      <c r="Y86" s="711">
        <f t="shared" si="9"/>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11"/>
        <v>7140</v>
      </c>
      <c r="Y87" s="711">
        <f t="shared" si="9"/>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 t="shared" si="9"/>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3">SUM(V89-W89)</f>
        <v>2372</v>
      </c>
      <c r="Y89" s="711">
        <f t="shared" si="9"/>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11"/>
        <v>4084</v>
      </c>
      <c r="Y90" s="711">
        <f t="shared" si="9"/>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11"/>
        <v>209</v>
      </c>
      <c r="Y91" s="711">
        <f t="shared" si="9"/>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 t="shared" si="9"/>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4">SUM(V93-W93)</f>
        <v>11150</v>
      </c>
      <c r="Y93" s="711">
        <f t="shared" si="9"/>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 t="shared" si="9"/>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11"/>
        <v>238</v>
      </c>
      <c r="Y95" s="711">
        <f t="shared" si="9"/>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29" si="15">SUM(V100-W100)</f>
        <v>24</v>
      </c>
      <c r="Y100" s="22">
        <f t="shared" ref="Y100:Y131" si="16">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5"/>
        <v>-250</v>
      </c>
      <c r="Y101" s="22">
        <f t="shared" si="16"/>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5"/>
        <v>-194</v>
      </c>
      <c r="Y102" s="22">
        <f t="shared" si="16"/>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5"/>
        <v>331</v>
      </c>
      <c r="Y103" s="22">
        <f t="shared" si="16"/>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 t="shared" si="16"/>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5"/>
        <v>-60</v>
      </c>
      <c r="Y105" s="22">
        <f t="shared" si="16"/>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5"/>
        <v>-46</v>
      </c>
      <c r="Y106" s="22">
        <f t="shared" si="16"/>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5"/>
        <v>-26</v>
      </c>
      <c r="Y107" s="22">
        <f t="shared" si="16"/>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5"/>
        <v>41</v>
      </c>
      <c r="Y108" s="711">
        <f t="shared" si="16"/>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5"/>
        <v>260</v>
      </c>
      <c r="Y109" s="22">
        <f t="shared" si="16"/>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5"/>
        <v>-513</v>
      </c>
      <c r="Y110" s="22">
        <f t="shared" si="16"/>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 t="shared" si="16"/>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 t="shared" si="16"/>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5"/>
        <v>-123</v>
      </c>
      <c r="Y113" s="22">
        <f t="shared" si="16"/>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 t="shared" si="16"/>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7">SUM(V115-W115)</f>
        <v>169</v>
      </c>
      <c r="Y115" s="22">
        <f t="shared" si="16"/>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8">SUM(V116-W116)</f>
        <v>87</v>
      </c>
      <c r="Y116" s="22">
        <f t="shared" si="16"/>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8"/>
        <v>86</v>
      </c>
      <c r="Y117" s="711">
        <f t="shared" si="16"/>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 t="shared" si="16"/>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5"/>
        <v>-29</v>
      </c>
      <c r="Y119" s="22">
        <f t="shared" si="16"/>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 t="shared" si="16"/>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5"/>
        <v>28</v>
      </c>
      <c r="Y121" s="22">
        <f t="shared" si="16"/>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 t="shared" si="16"/>
        <v>1</v>
      </c>
      <c r="Z122" s="732">
        <v>45932</v>
      </c>
      <c r="AA122" s="368">
        <v>0</v>
      </c>
      <c r="AB122" s="368">
        <v>0</v>
      </c>
      <c r="AC122" s="858">
        <v>0</v>
      </c>
      <c r="AD122" s="1028" t="s">
        <v>333</v>
      </c>
      <c r="AE122" s="403"/>
    </row>
    <row r="123" spans="1:37" ht="24.75" customHeight="1">
      <c r="A123" s="535" t="s">
        <v>334</v>
      </c>
      <c r="B123" s="515" t="s">
        <v>122</v>
      </c>
      <c r="C123" s="533">
        <v>45838</v>
      </c>
      <c r="D123" s="533" t="s">
        <v>140</v>
      </c>
      <c r="E123" s="523">
        <v>45786</v>
      </c>
      <c r="F123" s="533" t="s">
        <v>141</v>
      </c>
      <c r="G123" s="603" t="s">
        <v>335</v>
      </c>
      <c r="H123" s="529">
        <v>0</v>
      </c>
      <c r="I123" s="534" t="s">
        <v>272</v>
      </c>
      <c r="J123" s="529" t="s">
        <v>63</v>
      </c>
      <c r="K123" s="529"/>
      <c r="L123" s="530">
        <v>45790</v>
      </c>
      <c r="M123" s="529" t="s">
        <v>57</v>
      </c>
      <c r="N123" s="577">
        <v>63283</v>
      </c>
      <c r="O123" s="529" t="s">
        <v>57</v>
      </c>
      <c r="P123" s="672" t="s">
        <v>273</v>
      </c>
      <c r="Q123" s="493">
        <v>45790</v>
      </c>
      <c r="R123" s="493">
        <v>45813</v>
      </c>
      <c r="S123" s="493">
        <v>45814</v>
      </c>
      <c r="T123" s="493">
        <v>45828</v>
      </c>
      <c r="U123" s="493">
        <v>45846</v>
      </c>
      <c r="V123" s="494">
        <v>5776</v>
      </c>
      <c r="W123" s="670">
        <v>5776</v>
      </c>
      <c r="X123" s="108">
        <f t="shared" si="15"/>
        <v>0</v>
      </c>
      <c r="Y123" s="22">
        <f t="shared" si="16"/>
        <v>1</v>
      </c>
      <c r="Z123" s="706">
        <v>45796</v>
      </c>
      <c r="AA123" s="368">
        <v>1</v>
      </c>
      <c r="AB123" s="368">
        <v>1</v>
      </c>
      <c r="AC123" s="694">
        <v>0</v>
      </c>
      <c r="AD123" s="546" t="s">
        <v>336</v>
      </c>
      <c r="AE123" s="403"/>
    </row>
    <row r="124" spans="1:37" ht="24.75" customHeight="1">
      <c r="A124" s="522" t="s">
        <v>337</v>
      </c>
      <c r="B124" s="487" t="s">
        <v>122</v>
      </c>
      <c r="C124" s="498">
        <v>45930</v>
      </c>
      <c r="D124" s="489" t="s">
        <v>338</v>
      </c>
      <c r="E124" s="489">
        <v>45916</v>
      </c>
      <c r="F124" s="487" t="s">
        <v>123</v>
      </c>
      <c r="G124" s="737"/>
      <c r="H124" s="491">
        <v>84</v>
      </c>
      <c r="I124" s="715" t="s">
        <v>272</v>
      </c>
      <c r="J124" s="491" t="s">
        <v>56</v>
      </c>
      <c r="K124" s="491"/>
      <c r="L124" s="487" t="s">
        <v>273</v>
      </c>
      <c r="M124" s="491" t="s">
        <v>57</v>
      </c>
      <c r="N124" s="574">
        <v>30892</v>
      </c>
      <c r="O124" s="491" t="s">
        <v>57</v>
      </c>
      <c r="P124" s="669" t="s">
        <v>273</v>
      </c>
      <c r="Q124" s="493">
        <v>45911</v>
      </c>
      <c r="R124" s="493"/>
      <c r="S124" s="493"/>
      <c r="T124" s="493"/>
      <c r="U124" s="493"/>
      <c r="V124" s="858">
        <v>2811</v>
      </c>
      <c r="W124" s="873">
        <v>2732</v>
      </c>
      <c r="X124" s="108">
        <f>SUM(V124-W124)</f>
        <v>79</v>
      </c>
      <c r="Y124" s="22">
        <f t="shared" si="16"/>
        <v>0.97189612237637857</v>
      </c>
      <c r="Z124" s="732">
        <v>45922</v>
      </c>
      <c r="AA124" s="368">
        <v>1</v>
      </c>
      <c r="AB124" s="368">
        <v>1</v>
      </c>
      <c r="AC124" s="494">
        <v>0</v>
      </c>
      <c r="AD124" s="1026" t="s">
        <v>339</v>
      </c>
      <c r="AE124" s="403"/>
    </row>
    <row r="125" spans="1:37" ht="24.75" customHeight="1">
      <c r="A125" s="963" t="s">
        <v>340</v>
      </c>
      <c r="B125" s="487" t="s">
        <v>122</v>
      </c>
      <c r="C125" s="498">
        <v>45930</v>
      </c>
      <c r="D125" s="489" t="s">
        <v>140</v>
      </c>
      <c r="E125" s="489">
        <v>45874</v>
      </c>
      <c r="F125" s="533" t="s">
        <v>141</v>
      </c>
      <c r="G125" s="490"/>
      <c r="H125" s="491">
        <v>208</v>
      </c>
      <c r="I125" s="492" t="s">
        <v>272</v>
      </c>
      <c r="J125" s="491" t="s">
        <v>56</v>
      </c>
      <c r="K125" s="491"/>
      <c r="L125" s="489">
        <v>45876</v>
      </c>
      <c r="M125" s="491" t="s">
        <v>57</v>
      </c>
      <c r="N125" s="574">
        <v>124980</v>
      </c>
      <c r="O125" s="491" t="s">
        <v>57</v>
      </c>
      <c r="P125" s="669" t="s">
        <v>273</v>
      </c>
      <c r="Q125" s="493">
        <v>45876</v>
      </c>
      <c r="R125" s="493"/>
      <c r="S125" s="493"/>
      <c r="T125" s="493"/>
      <c r="U125" s="493">
        <v>45926</v>
      </c>
      <c r="V125" s="436">
        <v>11700</v>
      </c>
      <c r="W125" s="617">
        <v>12084</v>
      </c>
      <c r="X125" s="108">
        <f t="shared" ref="X125:X126" si="19">SUM(V125-W125)</f>
        <v>-384</v>
      </c>
      <c r="Y125" s="22">
        <f t="shared" si="16"/>
        <v>1.0328205128205128</v>
      </c>
      <c r="Z125" s="732">
        <v>45890</v>
      </c>
      <c r="AA125" s="368">
        <v>1</v>
      </c>
      <c r="AB125" s="368">
        <v>1</v>
      </c>
      <c r="AC125" s="41">
        <v>0</v>
      </c>
      <c r="AD125" s="547" t="s">
        <v>341</v>
      </c>
      <c r="AE125" s="403"/>
    </row>
    <row r="126" spans="1:37" ht="24.75" customHeight="1">
      <c r="A126" s="522" t="s">
        <v>342</v>
      </c>
      <c r="B126" s="487" t="s">
        <v>122</v>
      </c>
      <c r="C126" s="498">
        <v>45960</v>
      </c>
      <c r="D126" s="489" t="s">
        <v>343</v>
      </c>
      <c r="E126" s="489">
        <v>45915</v>
      </c>
      <c r="F126" s="487" t="s">
        <v>344</v>
      </c>
      <c r="G126" s="737"/>
      <c r="H126" s="491">
        <v>384</v>
      </c>
      <c r="I126" s="715" t="s">
        <v>272</v>
      </c>
      <c r="J126" s="491" t="s">
        <v>56</v>
      </c>
      <c r="K126" s="491"/>
      <c r="L126" s="489">
        <v>45905</v>
      </c>
      <c r="M126" s="491" t="s">
        <v>57</v>
      </c>
      <c r="N126" s="574">
        <v>145985.5</v>
      </c>
      <c r="O126" s="491" t="s">
        <v>57</v>
      </c>
      <c r="P126" s="669" t="s">
        <v>273</v>
      </c>
      <c r="Q126" s="493">
        <v>45906</v>
      </c>
      <c r="R126" s="493"/>
      <c r="S126" s="493"/>
      <c r="T126" s="493"/>
      <c r="U126" s="493"/>
      <c r="V126" s="436">
        <v>14150</v>
      </c>
      <c r="W126" s="617">
        <v>15594</v>
      </c>
      <c r="X126" s="108">
        <f t="shared" si="19"/>
        <v>-1444</v>
      </c>
      <c r="Y126" s="711">
        <f t="shared" si="16"/>
        <v>1.1020494699646644</v>
      </c>
      <c r="Z126" s="732">
        <v>45926</v>
      </c>
      <c r="AA126" s="368">
        <v>0</v>
      </c>
      <c r="AB126" s="368">
        <v>0</v>
      </c>
      <c r="AC126" s="494">
        <v>0</v>
      </c>
      <c r="AD126" s="547" t="s">
        <v>345</v>
      </c>
      <c r="AE126" s="403"/>
    </row>
    <row r="127" spans="1:37" ht="24.75" customHeight="1">
      <c r="A127" s="544" t="s">
        <v>346</v>
      </c>
      <c r="B127" s="540" t="s">
        <v>50</v>
      </c>
      <c r="C127" s="523">
        <v>45772</v>
      </c>
      <c r="D127" s="541" t="s">
        <v>66</v>
      </c>
      <c r="E127" s="541">
        <v>45693</v>
      </c>
      <c r="F127" s="528" t="s">
        <v>67</v>
      </c>
      <c r="G127" s="542" t="s">
        <v>347</v>
      </c>
      <c r="H127" s="531">
        <v>86</v>
      </c>
      <c r="I127" s="534" t="s">
        <v>272</v>
      </c>
      <c r="J127" s="531" t="s">
        <v>63</v>
      </c>
      <c r="K127" s="531"/>
      <c r="L127" s="541">
        <v>45714</v>
      </c>
      <c r="M127" s="531" t="s">
        <v>57</v>
      </c>
      <c r="N127" s="579">
        <v>94170.5</v>
      </c>
      <c r="O127" s="531" t="s">
        <v>57</v>
      </c>
      <c r="P127" s="673" t="s">
        <v>273</v>
      </c>
      <c r="Q127" s="501">
        <v>45693</v>
      </c>
      <c r="R127" s="501">
        <v>45869</v>
      </c>
      <c r="S127" s="501">
        <v>45903</v>
      </c>
      <c r="T127" s="501"/>
      <c r="U127" s="501"/>
      <c r="V127" s="519">
        <v>7980</v>
      </c>
      <c r="W127" s="538">
        <v>7457</v>
      </c>
      <c r="X127" s="108">
        <f t="shared" si="15"/>
        <v>523</v>
      </c>
      <c r="Y127" s="22">
        <f t="shared" si="16"/>
        <v>0.93446115288220555</v>
      </c>
      <c r="Z127" s="732">
        <v>45713</v>
      </c>
      <c r="AA127" s="495">
        <v>1</v>
      </c>
      <c r="AB127" s="495">
        <v>1</v>
      </c>
      <c r="AC127" s="900">
        <v>0</v>
      </c>
      <c r="AD127" s="178" t="s">
        <v>348</v>
      </c>
      <c r="AE127" s="403"/>
    </row>
    <row r="128" spans="1:37" ht="24.75" customHeight="1">
      <c r="A128" s="544" t="s">
        <v>349</v>
      </c>
      <c r="B128" s="540" t="s">
        <v>50</v>
      </c>
      <c r="C128" s="523">
        <v>45772</v>
      </c>
      <c r="D128" s="541" t="s">
        <v>66</v>
      </c>
      <c r="E128" s="541">
        <v>45698</v>
      </c>
      <c r="F128" s="523" t="s">
        <v>67</v>
      </c>
      <c r="G128" s="542" t="s">
        <v>350</v>
      </c>
      <c r="H128" s="531">
        <v>89</v>
      </c>
      <c r="I128" s="531" t="s">
        <v>272</v>
      </c>
      <c r="J128" s="531" t="s">
        <v>63</v>
      </c>
      <c r="K128" s="531"/>
      <c r="L128" s="541">
        <v>45695</v>
      </c>
      <c r="M128" s="531" t="s">
        <v>57</v>
      </c>
      <c r="N128" s="580">
        <v>89698.5</v>
      </c>
      <c r="O128" s="531" t="s">
        <v>57</v>
      </c>
      <c r="P128" s="673" t="s">
        <v>273</v>
      </c>
      <c r="Q128" s="501">
        <v>45694</v>
      </c>
      <c r="R128" s="501">
        <v>45917</v>
      </c>
      <c r="S128" s="501">
        <v>45936</v>
      </c>
      <c r="T128" s="501"/>
      <c r="U128" s="501"/>
      <c r="V128" s="519">
        <v>7562</v>
      </c>
      <c r="W128" s="538">
        <v>6528</v>
      </c>
      <c r="X128" s="108">
        <f t="shared" si="15"/>
        <v>1034</v>
      </c>
      <c r="Y128" s="22">
        <f t="shared" si="16"/>
        <v>0.86326368685532928</v>
      </c>
      <c r="Z128" s="732">
        <v>45709</v>
      </c>
      <c r="AA128" s="495">
        <v>1</v>
      </c>
      <c r="AB128" s="495">
        <v>1</v>
      </c>
      <c r="AC128" s="900">
        <v>0</v>
      </c>
      <c r="AD128" s="206" t="s">
        <v>351</v>
      </c>
      <c r="AE128" s="403"/>
    </row>
    <row r="129" spans="1:32" ht="24.75" customHeight="1">
      <c r="A129" s="535" t="s">
        <v>352</v>
      </c>
      <c r="B129" s="540" t="s">
        <v>50</v>
      </c>
      <c r="C129" s="541">
        <v>45688</v>
      </c>
      <c r="D129" s="523" t="s">
        <v>353</v>
      </c>
      <c r="E129" s="541">
        <v>45685</v>
      </c>
      <c r="F129" s="541" t="s">
        <v>354</v>
      </c>
      <c r="G129" s="542" t="s">
        <v>355</v>
      </c>
      <c r="H129" s="118">
        <v>86</v>
      </c>
      <c r="I129" s="531" t="s">
        <v>356</v>
      </c>
      <c r="J129" s="118" t="s">
        <v>63</v>
      </c>
      <c r="K129" s="118"/>
      <c r="L129" s="523">
        <v>45677</v>
      </c>
      <c r="M129" s="531" t="s">
        <v>57</v>
      </c>
      <c r="N129" s="578">
        <v>78075.5</v>
      </c>
      <c r="O129" s="531" t="s">
        <v>57</v>
      </c>
      <c r="P129" s="673" t="s">
        <v>273</v>
      </c>
      <c r="Q129" s="501">
        <v>45675</v>
      </c>
      <c r="R129" s="501">
        <v>45870</v>
      </c>
      <c r="S129" s="501">
        <v>45887</v>
      </c>
      <c r="T129" s="501"/>
      <c r="U129" s="493">
        <v>45894</v>
      </c>
      <c r="V129" s="41">
        <v>6526</v>
      </c>
      <c r="W129" s="670">
        <v>6217</v>
      </c>
      <c r="X129" s="108">
        <f t="shared" si="15"/>
        <v>309</v>
      </c>
      <c r="Y129" s="711">
        <f t="shared" si="16"/>
        <v>0.95265093472264784</v>
      </c>
      <c r="Z129" s="732">
        <v>45685</v>
      </c>
      <c r="AA129" s="495">
        <v>1</v>
      </c>
      <c r="AB129" s="495">
        <v>1</v>
      </c>
      <c r="AC129" s="900">
        <v>0</v>
      </c>
      <c r="AD129" s="178"/>
      <c r="AE129" s="403"/>
      <c r="AF129" s="43"/>
    </row>
    <row r="130" spans="1:32" ht="24.75" customHeight="1">
      <c r="A130" s="671" t="s">
        <v>357</v>
      </c>
      <c r="B130" s="488" t="s">
        <v>50</v>
      </c>
      <c r="C130" s="498">
        <v>45742</v>
      </c>
      <c r="D130" s="498" t="s">
        <v>358</v>
      </c>
      <c r="E130" s="448">
        <v>45680</v>
      </c>
      <c r="F130" s="497" t="s">
        <v>72</v>
      </c>
      <c r="G130" s="518" t="s">
        <v>359</v>
      </c>
      <c r="H130" s="500">
        <v>79</v>
      </c>
      <c r="I130" s="507" t="s">
        <v>356</v>
      </c>
      <c r="J130" s="500" t="s">
        <v>63</v>
      </c>
      <c r="K130" s="500"/>
      <c r="L130" s="487" t="s">
        <v>273</v>
      </c>
      <c r="M130" s="507" t="s">
        <v>57</v>
      </c>
      <c r="N130" s="575">
        <v>64790.5</v>
      </c>
      <c r="O130" s="507" t="s">
        <v>57</v>
      </c>
      <c r="P130" s="669" t="s">
        <v>273</v>
      </c>
      <c r="Q130" s="501">
        <v>45675</v>
      </c>
      <c r="R130" s="501">
        <v>45917</v>
      </c>
      <c r="S130" s="501">
        <v>45931</v>
      </c>
      <c r="T130" s="501"/>
      <c r="U130" s="501"/>
      <c r="V130" s="41">
        <v>4975</v>
      </c>
      <c r="W130" s="670">
        <v>4794</v>
      </c>
      <c r="X130" s="108">
        <f>SUM(V130-W130)</f>
        <v>181</v>
      </c>
      <c r="Y130" s="22">
        <f t="shared" si="16"/>
        <v>0.96361809045226132</v>
      </c>
      <c r="Z130" s="732">
        <v>45680</v>
      </c>
      <c r="AA130" s="368">
        <v>0</v>
      </c>
      <c r="AB130" s="368">
        <v>0</v>
      </c>
      <c r="AC130" s="900">
        <v>0</v>
      </c>
      <c r="AD130" s="178" t="s">
        <v>360</v>
      </c>
      <c r="AE130" s="403"/>
    </row>
    <row r="131" spans="1:32" ht="24.75" customHeight="1">
      <c r="A131" s="963" t="s">
        <v>361</v>
      </c>
      <c r="B131" s="488" t="s">
        <v>50</v>
      </c>
      <c r="C131" s="489">
        <v>45991</v>
      </c>
      <c r="D131" s="497" t="s">
        <v>362</v>
      </c>
      <c r="E131" s="448">
        <v>45735</v>
      </c>
      <c r="F131" s="497" t="s">
        <v>72</v>
      </c>
      <c r="G131" s="499" t="s">
        <v>363</v>
      </c>
      <c r="H131" s="500">
        <v>70</v>
      </c>
      <c r="I131" s="492" t="s">
        <v>272</v>
      </c>
      <c r="J131" s="500" t="s">
        <v>63</v>
      </c>
      <c r="K131" s="500"/>
      <c r="L131" s="489">
        <v>45716</v>
      </c>
      <c r="M131" s="500" t="s">
        <v>57</v>
      </c>
      <c r="N131" s="575">
        <v>56262.5</v>
      </c>
      <c r="O131" s="500" t="s">
        <v>57</v>
      </c>
      <c r="P131" s="767" t="s">
        <v>273</v>
      </c>
      <c r="Q131" s="501">
        <v>45744</v>
      </c>
      <c r="R131" s="501">
        <v>45917</v>
      </c>
      <c r="S131" s="501">
        <v>45930</v>
      </c>
      <c r="T131" s="501"/>
      <c r="U131" s="501"/>
      <c r="V131" s="506">
        <v>4870</v>
      </c>
      <c r="W131" s="670">
        <v>5044</v>
      </c>
      <c r="X131" s="108">
        <f t="shared" ref="X131" si="20">SUM(V131-W131)</f>
        <v>-174</v>
      </c>
      <c r="Y131" s="711">
        <f t="shared" si="16"/>
        <v>1.0357289527720739</v>
      </c>
      <c r="Z131" s="732">
        <v>45754</v>
      </c>
      <c r="AA131" s="368">
        <v>0</v>
      </c>
      <c r="AB131" s="368">
        <v>0</v>
      </c>
      <c r="AC131" s="41">
        <v>0</v>
      </c>
      <c r="AD131" s="1030" t="s">
        <v>364</v>
      </c>
      <c r="AE131" s="403"/>
    </row>
    <row r="132" spans="1:32" ht="24.75" customHeight="1">
      <c r="A132" s="1032"/>
      <c r="B132" s="169"/>
      <c r="C132" s="169"/>
      <c r="D132" s="169"/>
      <c r="E132" s="169"/>
      <c r="F132" s="1032"/>
      <c r="G132" s="1032"/>
      <c r="H132" s="169"/>
      <c r="I132" s="169"/>
      <c r="J132" s="169"/>
      <c r="K132" s="169"/>
      <c r="L132" s="1032"/>
      <c r="M132" s="169"/>
      <c r="N132" s="1033"/>
      <c r="O132" s="169"/>
      <c r="P132" s="169"/>
      <c r="Q132" s="169"/>
      <c r="R132" s="169"/>
      <c r="S132" s="169"/>
      <c r="T132" s="169"/>
      <c r="U132" s="1034"/>
      <c r="V132" s="169"/>
      <c r="W132" s="169"/>
      <c r="X132" s="1034"/>
      <c r="Y132" s="1034"/>
      <c r="Z132" s="1034"/>
      <c r="AA132" s="1034"/>
      <c r="AB132" s="1034"/>
      <c r="AC132" s="169"/>
      <c r="AD132" s="430"/>
    </row>
    <row r="133" spans="1:32" ht="24.75" customHeight="1"/>
    <row r="134" spans="1:32" ht="24.75" customHeight="1">
      <c r="A134" s="55" t="s">
        <v>365</v>
      </c>
    </row>
    <row r="135" spans="1:32" ht="24.75" customHeight="1">
      <c r="A135" s="548" t="s">
        <v>19</v>
      </c>
      <c r="B135" s="548" t="s">
        <v>20</v>
      </c>
      <c r="C135" s="548" t="s">
        <v>21</v>
      </c>
      <c r="D135" s="548" t="s">
        <v>22</v>
      </c>
      <c r="E135" s="548" t="s">
        <v>23</v>
      </c>
      <c r="F135" s="548" t="s">
        <v>24</v>
      </c>
      <c r="G135" s="548" t="s">
        <v>25</v>
      </c>
      <c r="H135" s="548" t="s">
        <v>26</v>
      </c>
      <c r="I135" s="548" t="s">
        <v>27</v>
      </c>
      <c r="J135" s="548" t="s">
        <v>28</v>
      </c>
      <c r="K135" s="548" t="s">
        <v>29</v>
      </c>
      <c r="L135" s="548" t="s">
        <v>30</v>
      </c>
      <c r="M135" s="548" t="s">
        <v>31</v>
      </c>
      <c r="N135" s="582" t="s">
        <v>32</v>
      </c>
      <c r="O135" s="548" t="s">
        <v>33</v>
      </c>
      <c r="P135" s="548" t="s">
        <v>34</v>
      </c>
      <c r="Q135" s="445" t="s">
        <v>35</v>
      </c>
      <c r="R135" s="445" t="s">
        <v>36</v>
      </c>
      <c r="S135" s="445" t="s">
        <v>37</v>
      </c>
      <c r="T135" s="445" t="s">
        <v>38</v>
      </c>
      <c r="U135" s="445" t="s">
        <v>39</v>
      </c>
      <c r="V135" s="445" t="s">
        <v>40</v>
      </c>
      <c r="W135" s="445" t="s">
        <v>41</v>
      </c>
      <c r="X135" s="445" t="s">
        <v>42</v>
      </c>
      <c r="Y135" s="445" t="s">
        <v>43</v>
      </c>
      <c r="Z135" s="445" t="s">
        <v>44</v>
      </c>
      <c r="AA135" s="549" t="s">
        <v>45</v>
      </c>
      <c r="AB135" s="445" t="s">
        <v>46</v>
      </c>
      <c r="AC135" s="445" t="s">
        <v>47</v>
      </c>
      <c r="AD135" s="1035" t="s">
        <v>48</v>
      </c>
    </row>
    <row r="136" spans="1:32" ht="24.75" customHeight="1">
      <c r="A136" s="974" t="s">
        <v>366</v>
      </c>
      <c r="B136" s="950" t="s">
        <v>210</v>
      </c>
      <c r="C136" s="498">
        <v>45807</v>
      </c>
      <c r="D136" s="487" t="s">
        <v>60</v>
      </c>
      <c r="E136" s="497" t="s">
        <v>52</v>
      </c>
      <c r="F136" s="487" t="s">
        <v>354</v>
      </c>
      <c r="G136" s="941" t="s">
        <v>367</v>
      </c>
      <c r="H136" s="491">
        <v>84</v>
      </c>
      <c r="I136" s="946" t="s">
        <v>272</v>
      </c>
      <c r="J136" s="500" t="s">
        <v>63</v>
      </c>
      <c r="K136" s="975"/>
      <c r="L136" s="489">
        <v>45716</v>
      </c>
      <c r="M136" s="500" t="s">
        <v>57</v>
      </c>
      <c r="N136" s="574">
        <v>2812.95</v>
      </c>
      <c r="O136" s="500" t="s">
        <v>57</v>
      </c>
      <c r="P136" s="888" t="s">
        <v>273</v>
      </c>
      <c r="Q136" s="501">
        <v>45792</v>
      </c>
      <c r="R136" s="365"/>
      <c r="S136" s="365"/>
      <c r="T136" s="365"/>
      <c r="U136" s="510" t="s">
        <v>368</v>
      </c>
      <c r="V136" s="41">
        <v>285</v>
      </c>
      <c r="W136" s="976">
        <v>285</v>
      </c>
      <c r="X136" s="494">
        <f t="shared" ref="X136" si="21">SUM(V136-W136)</f>
        <v>0</v>
      </c>
      <c r="Y136" s="716">
        <f t="shared" ref="Y136:Y149" si="22">IFERROR($W136/$V136, 0)</f>
        <v>1</v>
      </c>
      <c r="Z136" s="501">
        <v>45798</v>
      </c>
      <c r="AA136" s="716">
        <v>1</v>
      </c>
      <c r="AB136" s="716">
        <v>1</v>
      </c>
      <c r="AC136" s="494">
        <v>3451</v>
      </c>
      <c r="AD136" s="718"/>
    </row>
    <row r="137" spans="1:32" ht="24.75" customHeight="1">
      <c r="A137" s="977" t="s">
        <v>369</v>
      </c>
      <c r="B137" s="487" t="s">
        <v>122</v>
      </c>
      <c r="C137" s="498">
        <v>45930</v>
      </c>
      <c r="D137" s="489" t="s">
        <v>140</v>
      </c>
      <c r="E137" s="489">
        <v>45896</v>
      </c>
      <c r="F137" s="514" t="s">
        <v>141</v>
      </c>
      <c r="G137" s="487" t="s">
        <v>370</v>
      </c>
      <c r="H137" s="491">
        <v>72</v>
      </c>
      <c r="I137" s="491" t="s">
        <v>272</v>
      </c>
      <c r="J137" s="491" t="s">
        <v>63</v>
      </c>
      <c r="K137" s="491"/>
      <c r="L137" s="489">
        <v>45897</v>
      </c>
      <c r="M137" s="491" t="s">
        <v>57</v>
      </c>
      <c r="N137" s="574">
        <v>50874.95</v>
      </c>
      <c r="O137" s="491" t="s">
        <v>57</v>
      </c>
      <c r="P137" s="888" t="s">
        <v>273</v>
      </c>
      <c r="Q137" s="493">
        <v>45897</v>
      </c>
      <c r="R137" s="505"/>
      <c r="S137" s="505"/>
      <c r="T137" s="505"/>
      <c r="U137" s="510" t="s">
        <v>368</v>
      </c>
      <c r="V137" s="494">
        <v>3012</v>
      </c>
      <c r="W137" s="800">
        <v>3012</v>
      </c>
      <c r="X137" s="494">
        <f>SUM(V137-W137)</f>
        <v>0</v>
      </c>
      <c r="Y137" s="716">
        <f t="shared" si="22"/>
        <v>1</v>
      </c>
      <c r="Z137" s="501">
        <v>45916</v>
      </c>
      <c r="AA137" s="368">
        <v>1</v>
      </c>
      <c r="AB137" s="368">
        <v>1</v>
      </c>
      <c r="AC137" s="694">
        <v>0</v>
      </c>
      <c r="AD137" s="179" t="s">
        <v>371</v>
      </c>
    </row>
    <row r="138" spans="1:32" ht="24.75" customHeight="1">
      <c r="A138" s="977" t="s">
        <v>372</v>
      </c>
      <c r="B138" s="487" t="s">
        <v>122</v>
      </c>
      <c r="C138" s="498">
        <v>45930</v>
      </c>
      <c r="D138" s="489" t="s">
        <v>140</v>
      </c>
      <c r="E138" s="489">
        <v>45896</v>
      </c>
      <c r="F138" s="514" t="s">
        <v>141</v>
      </c>
      <c r="G138" s="490"/>
      <c r="H138" s="491">
        <v>87</v>
      </c>
      <c r="I138" s="492" t="s">
        <v>272</v>
      </c>
      <c r="J138" s="491" t="s">
        <v>63</v>
      </c>
      <c r="K138" s="491"/>
      <c r="L138" s="489">
        <v>45897</v>
      </c>
      <c r="M138" s="491" t="s">
        <v>57</v>
      </c>
      <c r="N138" s="574">
        <v>52204</v>
      </c>
      <c r="O138" s="491" t="s">
        <v>57</v>
      </c>
      <c r="P138" s="888" t="s">
        <v>273</v>
      </c>
      <c r="Q138" s="493">
        <v>45896</v>
      </c>
      <c r="R138" s="505"/>
      <c r="S138" s="505"/>
      <c r="T138" s="505"/>
      <c r="U138" s="510" t="s">
        <v>368</v>
      </c>
      <c r="V138" s="494">
        <v>4048</v>
      </c>
      <c r="W138" s="800">
        <v>5120</v>
      </c>
      <c r="X138" s="108">
        <f>SUM(V138-W138)</f>
        <v>-1072</v>
      </c>
      <c r="Y138" s="22">
        <f t="shared" si="22"/>
        <v>1.2648221343873518</v>
      </c>
      <c r="Z138" s="732">
        <v>45910</v>
      </c>
      <c r="AA138" s="368">
        <v>1</v>
      </c>
      <c r="AB138" s="368">
        <v>1</v>
      </c>
      <c r="AC138" s="964">
        <v>0</v>
      </c>
      <c r="AD138" s="1028" t="s">
        <v>373</v>
      </c>
    </row>
    <row r="139" spans="1:32" ht="24.75" customHeight="1">
      <c r="A139" s="974" t="s">
        <v>374</v>
      </c>
      <c r="B139" s="940" t="s">
        <v>50</v>
      </c>
      <c r="C139" s="690">
        <v>45838</v>
      </c>
      <c r="D139" s="497" t="s">
        <v>375</v>
      </c>
      <c r="E139" s="498">
        <v>45727</v>
      </c>
      <c r="F139" s="497" t="s">
        <v>376</v>
      </c>
      <c r="G139" s="978" t="s">
        <v>377</v>
      </c>
      <c r="H139" s="500">
        <v>71</v>
      </c>
      <c r="I139" s="946" t="s">
        <v>272</v>
      </c>
      <c r="J139" s="500" t="s">
        <v>63</v>
      </c>
      <c r="K139" s="513"/>
      <c r="L139" s="498">
        <v>45728</v>
      </c>
      <c r="M139" s="500" t="s">
        <v>57</v>
      </c>
      <c r="N139" s="575">
        <v>60843.5</v>
      </c>
      <c r="O139" s="500" t="s">
        <v>57</v>
      </c>
      <c r="P139" s="888" t="s">
        <v>273</v>
      </c>
      <c r="Q139" s="501">
        <v>45722</v>
      </c>
      <c r="R139" s="501">
        <v>45917</v>
      </c>
      <c r="S139" s="501">
        <v>45939</v>
      </c>
      <c r="T139" s="501"/>
      <c r="U139" s="510" t="s">
        <v>368</v>
      </c>
      <c r="V139" s="979">
        <v>4979</v>
      </c>
      <c r="W139" s="800">
        <v>5020</v>
      </c>
      <c r="X139" s="494">
        <f t="shared" ref="X139:X146" si="23">SUM(V139-W139)</f>
        <v>-41</v>
      </c>
      <c r="Y139" s="716">
        <f t="shared" si="22"/>
        <v>1.0082345852580838</v>
      </c>
      <c r="Z139" s="501">
        <v>45741</v>
      </c>
      <c r="AA139" s="716">
        <v>1</v>
      </c>
      <c r="AB139" s="716">
        <v>1</v>
      </c>
      <c r="AC139" s="365">
        <v>0</v>
      </c>
      <c r="AD139" s="718" t="s">
        <v>378</v>
      </c>
    </row>
    <row r="140" spans="1:32" ht="24.75" customHeight="1">
      <c r="A140" s="980" t="s">
        <v>379</v>
      </c>
      <c r="B140" s="940" t="s">
        <v>50</v>
      </c>
      <c r="C140" s="498">
        <v>45772</v>
      </c>
      <c r="D140" s="498" t="s">
        <v>375</v>
      </c>
      <c r="E140" s="943">
        <v>45686</v>
      </c>
      <c r="F140" s="497" t="s">
        <v>376</v>
      </c>
      <c r="G140" s="981" t="s">
        <v>380</v>
      </c>
      <c r="H140" s="946">
        <v>77</v>
      </c>
      <c r="I140" s="715" t="s">
        <v>272</v>
      </c>
      <c r="J140" s="946" t="s">
        <v>63</v>
      </c>
      <c r="K140" s="946"/>
      <c r="L140" s="943">
        <v>45686</v>
      </c>
      <c r="M140" s="946" t="s">
        <v>57</v>
      </c>
      <c r="N140" s="982">
        <v>61924</v>
      </c>
      <c r="O140" s="946" t="s">
        <v>57</v>
      </c>
      <c r="P140" s="888" t="s">
        <v>273</v>
      </c>
      <c r="Q140" s="501">
        <v>45692</v>
      </c>
      <c r="R140" s="501">
        <v>45847</v>
      </c>
      <c r="S140" s="501">
        <v>45852</v>
      </c>
      <c r="T140" s="501"/>
      <c r="U140" s="510" t="s">
        <v>368</v>
      </c>
      <c r="V140" s="983">
        <v>5005</v>
      </c>
      <c r="W140" s="984">
        <v>4996</v>
      </c>
      <c r="X140" s="494">
        <f t="shared" si="23"/>
        <v>9</v>
      </c>
      <c r="Y140" s="716">
        <f t="shared" si="22"/>
        <v>0.99820179820179822</v>
      </c>
      <c r="Z140" s="501">
        <v>45708</v>
      </c>
      <c r="AA140" s="716">
        <v>1</v>
      </c>
      <c r="AB140" s="716">
        <v>1</v>
      </c>
      <c r="AC140" s="900">
        <v>0</v>
      </c>
      <c r="AD140" s="151" t="s">
        <v>381</v>
      </c>
    </row>
    <row r="141" spans="1:32" ht="24.75" customHeight="1">
      <c r="A141" s="980" t="s">
        <v>382</v>
      </c>
      <c r="B141" s="940" t="s">
        <v>50</v>
      </c>
      <c r="C141" s="498">
        <v>45772</v>
      </c>
      <c r="D141" s="943" t="s">
        <v>383</v>
      </c>
      <c r="E141" s="943">
        <v>45694</v>
      </c>
      <c r="F141" s="943" t="s">
        <v>376</v>
      </c>
      <c r="G141" s="981" t="s">
        <v>384</v>
      </c>
      <c r="H141" s="946">
        <v>84</v>
      </c>
      <c r="I141" s="715" t="s">
        <v>272</v>
      </c>
      <c r="J141" s="946" t="s">
        <v>63</v>
      </c>
      <c r="K141" s="946"/>
      <c r="L141" s="943">
        <v>45698</v>
      </c>
      <c r="M141" s="946" t="s">
        <v>57</v>
      </c>
      <c r="N141" s="982">
        <v>63402.5</v>
      </c>
      <c r="O141" s="946" t="s">
        <v>57</v>
      </c>
      <c r="P141" s="888" t="s">
        <v>273</v>
      </c>
      <c r="Q141" s="501">
        <v>45695</v>
      </c>
      <c r="R141" s="501">
        <v>45847</v>
      </c>
      <c r="S141" s="501">
        <v>45852</v>
      </c>
      <c r="T141" s="501"/>
      <c r="U141" s="510" t="s">
        <v>368</v>
      </c>
      <c r="V141" s="979">
        <v>4979</v>
      </c>
      <c r="W141" s="984">
        <v>4984</v>
      </c>
      <c r="X141" s="494">
        <f t="shared" si="23"/>
        <v>-5</v>
      </c>
      <c r="Y141" s="716">
        <f t="shared" si="22"/>
        <v>1.0010042177144005</v>
      </c>
      <c r="Z141" s="501">
        <v>45714</v>
      </c>
      <c r="AA141" s="716">
        <v>1</v>
      </c>
      <c r="AB141" s="716">
        <v>1</v>
      </c>
      <c r="AC141" s="900">
        <v>0</v>
      </c>
      <c r="AD141" s="151" t="s">
        <v>385</v>
      </c>
    </row>
    <row r="142" spans="1:32" ht="24.75" customHeight="1">
      <c r="A142" s="974" t="s">
        <v>386</v>
      </c>
      <c r="B142" s="985" t="s">
        <v>50</v>
      </c>
      <c r="C142" s="690">
        <v>45688</v>
      </c>
      <c r="D142" s="690" t="s">
        <v>66</v>
      </c>
      <c r="E142" s="690">
        <v>45695</v>
      </c>
      <c r="F142" s="489" t="s">
        <v>67</v>
      </c>
      <c r="G142" s="986" t="s">
        <v>387</v>
      </c>
      <c r="H142" s="491">
        <v>88</v>
      </c>
      <c r="I142" s="715" t="s">
        <v>356</v>
      </c>
      <c r="J142" s="491" t="s">
        <v>63</v>
      </c>
      <c r="K142" s="946"/>
      <c r="L142" s="487" t="s">
        <v>273</v>
      </c>
      <c r="M142" s="715" t="s">
        <v>57</v>
      </c>
      <c r="N142" s="574">
        <v>43130</v>
      </c>
      <c r="O142" s="715" t="s">
        <v>57</v>
      </c>
      <c r="P142" s="888" t="s">
        <v>273</v>
      </c>
      <c r="Q142" s="493">
        <v>45691</v>
      </c>
      <c r="R142" s="493">
        <v>45870</v>
      </c>
      <c r="S142" s="493">
        <v>45908</v>
      </c>
      <c r="T142" s="493"/>
      <c r="U142" s="510" t="s">
        <v>368</v>
      </c>
      <c r="V142" s="494">
        <v>2931</v>
      </c>
      <c r="W142" s="800">
        <v>2931</v>
      </c>
      <c r="X142" s="494">
        <f>SUM(V142-W142)</f>
        <v>0</v>
      </c>
      <c r="Y142" s="716">
        <f t="shared" si="22"/>
        <v>1</v>
      </c>
      <c r="Z142" s="493">
        <v>45750</v>
      </c>
      <c r="AA142" s="525">
        <v>1</v>
      </c>
      <c r="AB142" s="525">
        <v>1</v>
      </c>
      <c r="AC142" s="694">
        <v>0</v>
      </c>
      <c r="AD142" s="987" t="s">
        <v>388</v>
      </c>
    </row>
    <row r="143" spans="1:32" ht="24.75" customHeight="1">
      <c r="A143" s="974" t="s">
        <v>389</v>
      </c>
      <c r="B143" s="940" t="s">
        <v>50</v>
      </c>
      <c r="C143" s="943">
        <v>45688</v>
      </c>
      <c r="D143" s="498" t="s">
        <v>77</v>
      </c>
      <c r="E143" s="943">
        <v>45686</v>
      </c>
      <c r="F143" s="943" t="s">
        <v>86</v>
      </c>
      <c r="G143" s="981" t="s">
        <v>390</v>
      </c>
      <c r="H143" s="500">
        <v>88</v>
      </c>
      <c r="I143" s="946" t="s">
        <v>356</v>
      </c>
      <c r="J143" s="500" t="s">
        <v>63</v>
      </c>
      <c r="K143" s="500"/>
      <c r="L143" s="947">
        <v>45706</v>
      </c>
      <c r="M143" s="946" t="s">
        <v>57</v>
      </c>
      <c r="N143" s="575">
        <v>69212.5</v>
      </c>
      <c r="O143" s="946" t="s">
        <v>57</v>
      </c>
      <c r="P143" s="888" t="s">
        <v>273</v>
      </c>
      <c r="Q143" s="501">
        <v>45679</v>
      </c>
      <c r="R143" s="501">
        <v>45917</v>
      </c>
      <c r="S143" s="501">
        <v>45918</v>
      </c>
      <c r="T143" s="501"/>
      <c r="U143" s="510" t="s">
        <v>368</v>
      </c>
      <c r="V143" s="41">
        <v>5661</v>
      </c>
      <c r="W143" s="800">
        <v>5813</v>
      </c>
      <c r="X143" s="494">
        <f t="shared" si="23"/>
        <v>-152</v>
      </c>
      <c r="Y143" s="716">
        <f t="shared" si="22"/>
        <v>1.0268503797915562</v>
      </c>
      <c r="Z143" s="501">
        <v>45681</v>
      </c>
      <c r="AA143" s="716">
        <v>1</v>
      </c>
      <c r="AB143" s="716">
        <v>1</v>
      </c>
      <c r="AC143" s="900">
        <v>0</v>
      </c>
      <c r="AD143" s="151" t="s">
        <v>391</v>
      </c>
    </row>
    <row r="144" spans="1:32" ht="24.75" customHeight="1">
      <c r="A144" s="974" t="s">
        <v>392</v>
      </c>
      <c r="B144" s="940" t="s">
        <v>50</v>
      </c>
      <c r="C144" s="498">
        <v>45772</v>
      </c>
      <c r="D144" s="497" t="s">
        <v>383</v>
      </c>
      <c r="E144" s="498">
        <v>45743</v>
      </c>
      <c r="F144" s="497" t="s">
        <v>376</v>
      </c>
      <c r="G144" s="941" t="s">
        <v>393</v>
      </c>
      <c r="H144" s="500">
        <v>57</v>
      </c>
      <c r="I144" s="946" t="s">
        <v>272</v>
      </c>
      <c r="J144" s="491" t="s">
        <v>63</v>
      </c>
      <c r="K144" s="942"/>
      <c r="L144" s="498">
        <v>45741</v>
      </c>
      <c r="M144" s="491" t="s">
        <v>57</v>
      </c>
      <c r="N144" s="575">
        <v>49071</v>
      </c>
      <c r="O144" s="491" t="s">
        <v>57</v>
      </c>
      <c r="P144" s="888" t="s">
        <v>273</v>
      </c>
      <c r="Q144" s="501">
        <v>45745</v>
      </c>
      <c r="R144" s="501">
        <v>45832</v>
      </c>
      <c r="S144" s="501">
        <v>45839</v>
      </c>
      <c r="T144" s="501"/>
      <c r="U144" s="510" t="s">
        <v>368</v>
      </c>
      <c r="V144" s="41">
        <v>3967</v>
      </c>
      <c r="W144" s="800">
        <v>3936</v>
      </c>
      <c r="X144" s="494">
        <f t="shared" si="23"/>
        <v>31</v>
      </c>
      <c r="Y144" s="716">
        <f t="shared" si="22"/>
        <v>0.99218553062767834</v>
      </c>
      <c r="Z144" s="501">
        <v>45756</v>
      </c>
      <c r="AA144" s="716">
        <v>1</v>
      </c>
      <c r="AB144" s="716">
        <v>1</v>
      </c>
      <c r="AC144" s="694">
        <v>0</v>
      </c>
      <c r="AD144" s="988" t="s">
        <v>394</v>
      </c>
    </row>
    <row r="145" spans="1:31" ht="24.75" customHeight="1">
      <c r="A145" s="974" t="s">
        <v>395</v>
      </c>
      <c r="B145" s="940" t="s">
        <v>50</v>
      </c>
      <c r="C145" s="489">
        <v>45991</v>
      </c>
      <c r="D145" s="489" t="s">
        <v>82</v>
      </c>
      <c r="E145" s="498">
        <v>45743</v>
      </c>
      <c r="F145" s="497" t="s">
        <v>78</v>
      </c>
      <c r="G145" s="941" t="s">
        <v>396</v>
      </c>
      <c r="H145" s="500">
        <v>60</v>
      </c>
      <c r="I145" s="715" t="s">
        <v>272</v>
      </c>
      <c r="J145" s="491" t="s">
        <v>63</v>
      </c>
      <c r="K145" s="942"/>
      <c r="L145" s="498">
        <v>45741</v>
      </c>
      <c r="M145" s="491" t="s">
        <v>57</v>
      </c>
      <c r="N145" s="575">
        <v>47849</v>
      </c>
      <c r="O145" s="491" t="s">
        <v>57</v>
      </c>
      <c r="P145" s="888" t="s">
        <v>273</v>
      </c>
      <c r="Q145" s="501">
        <v>45744</v>
      </c>
      <c r="R145" s="501">
        <v>45915</v>
      </c>
      <c r="S145" s="501">
        <v>45922</v>
      </c>
      <c r="T145" s="501">
        <v>45925</v>
      </c>
      <c r="U145" s="510" t="s">
        <v>368</v>
      </c>
      <c r="V145" s="41">
        <v>4194</v>
      </c>
      <c r="W145" s="800">
        <v>4448</v>
      </c>
      <c r="X145" s="494">
        <f>SUM(V145-W145)</f>
        <v>-254</v>
      </c>
      <c r="Y145" s="716">
        <f t="shared" si="22"/>
        <v>1.0605627086313782</v>
      </c>
      <c r="Z145" s="501">
        <v>45784</v>
      </c>
      <c r="AA145" s="368">
        <v>0</v>
      </c>
      <c r="AB145" s="368">
        <v>0</v>
      </c>
      <c r="AC145" s="694">
        <v>0</v>
      </c>
      <c r="AD145" s="366" t="s">
        <v>397</v>
      </c>
      <c r="AE145" s="403"/>
    </row>
    <row r="146" spans="1:31" ht="24.75" customHeight="1">
      <c r="A146" s="980" t="s">
        <v>398</v>
      </c>
      <c r="B146" s="940" t="s">
        <v>50</v>
      </c>
      <c r="C146" s="943">
        <v>45716</v>
      </c>
      <c r="D146" s="943" t="s">
        <v>77</v>
      </c>
      <c r="E146" s="943">
        <v>45701</v>
      </c>
      <c r="F146" s="497" t="s">
        <v>86</v>
      </c>
      <c r="G146" s="981" t="s">
        <v>276</v>
      </c>
      <c r="H146" s="946">
        <v>0</v>
      </c>
      <c r="I146" s="946" t="s">
        <v>273</v>
      </c>
      <c r="J146" s="946" t="s">
        <v>63</v>
      </c>
      <c r="K146" s="946"/>
      <c r="L146" s="943">
        <v>45705</v>
      </c>
      <c r="M146" s="946" t="s">
        <v>57</v>
      </c>
      <c r="N146" s="982">
        <v>1295</v>
      </c>
      <c r="O146" s="946" t="s">
        <v>57</v>
      </c>
      <c r="P146" s="888" t="s">
        <v>273</v>
      </c>
      <c r="Q146" s="543">
        <v>45706</v>
      </c>
      <c r="R146" s="543">
        <v>45826</v>
      </c>
      <c r="S146" s="543"/>
      <c r="T146" s="543"/>
      <c r="U146" s="510" t="s">
        <v>368</v>
      </c>
      <c r="V146" s="983">
        <v>153</v>
      </c>
      <c r="W146" s="799">
        <v>153</v>
      </c>
      <c r="X146" s="494">
        <f t="shared" si="23"/>
        <v>0</v>
      </c>
      <c r="Y146" s="716">
        <f t="shared" si="22"/>
        <v>1</v>
      </c>
      <c r="Z146" s="501">
        <v>45754</v>
      </c>
      <c r="AA146" s="495">
        <v>1</v>
      </c>
      <c r="AB146" s="495">
        <v>1</v>
      </c>
      <c r="AC146" s="900">
        <v>0</v>
      </c>
      <c r="AD146" s="989" t="s">
        <v>399</v>
      </c>
      <c r="AE146" s="403"/>
    </row>
    <row r="147" spans="1:31" ht="24.75" customHeight="1">
      <c r="A147" s="974" t="s">
        <v>400</v>
      </c>
      <c r="B147" s="940" t="s">
        <v>50</v>
      </c>
      <c r="C147" s="489">
        <v>45924</v>
      </c>
      <c r="D147" s="690" t="s">
        <v>140</v>
      </c>
      <c r="E147" s="489">
        <v>45772</v>
      </c>
      <c r="F147" s="487" t="s">
        <v>86</v>
      </c>
      <c r="G147" s="487" t="s">
        <v>401</v>
      </c>
      <c r="H147" s="491">
        <v>0</v>
      </c>
      <c r="I147" s="491" t="s">
        <v>272</v>
      </c>
      <c r="J147" s="491" t="s">
        <v>63</v>
      </c>
      <c r="K147" s="487"/>
      <c r="L147" s="497" t="s">
        <v>52</v>
      </c>
      <c r="M147" s="491" t="s">
        <v>57</v>
      </c>
      <c r="N147" s="574">
        <v>4397.6499999999996</v>
      </c>
      <c r="O147" s="491" t="s">
        <v>57</v>
      </c>
      <c r="P147" s="888" t="s">
        <v>273</v>
      </c>
      <c r="Q147" s="493">
        <v>45852</v>
      </c>
      <c r="R147" s="587"/>
      <c r="S147" s="587"/>
      <c r="T147" s="587"/>
      <c r="U147" s="510" t="s">
        <v>368</v>
      </c>
      <c r="V147" s="494">
        <v>129</v>
      </c>
      <c r="W147" s="976">
        <v>129</v>
      </c>
      <c r="X147" s="494">
        <f>SUM(V147-W147)</f>
        <v>0</v>
      </c>
      <c r="Y147" s="716">
        <f t="shared" si="22"/>
        <v>1</v>
      </c>
      <c r="Z147" s="501">
        <v>45856</v>
      </c>
      <c r="AA147" s="368">
        <v>0</v>
      </c>
      <c r="AB147" s="368">
        <v>0</v>
      </c>
      <c r="AC147" s="694">
        <v>0</v>
      </c>
      <c r="AD147" s="990" t="s">
        <v>402</v>
      </c>
    </row>
    <row r="148" spans="1:31" ht="24.75" customHeight="1">
      <c r="A148" s="977" t="s">
        <v>403</v>
      </c>
      <c r="B148" s="736" t="s">
        <v>122</v>
      </c>
      <c r="C148" s="498">
        <v>45930</v>
      </c>
      <c r="D148" s="690" t="s">
        <v>77</v>
      </c>
      <c r="E148" s="489">
        <v>45902</v>
      </c>
      <c r="F148" s="487" t="s">
        <v>123</v>
      </c>
      <c r="G148" s="816"/>
      <c r="H148" s="491">
        <v>0</v>
      </c>
      <c r="I148" s="715" t="s">
        <v>272</v>
      </c>
      <c r="J148" s="491" t="s">
        <v>63</v>
      </c>
      <c r="K148" s="491"/>
      <c r="L148" s="498">
        <v>45902</v>
      </c>
      <c r="M148" s="491" t="s">
        <v>57</v>
      </c>
      <c r="N148" s="574">
        <v>5604.6</v>
      </c>
      <c r="O148" s="491" t="s">
        <v>57</v>
      </c>
      <c r="P148" s="888" t="s">
        <v>273</v>
      </c>
      <c r="Q148" s="501">
        <v>45902</v>
      </c>
      <c r="R148" s="493"/>
      <c r="S148" s="493"/>
      <c r="T148" s="493"/>
      <c r="U148" s="510" t="s">
        <v>368</v>
      </c>
      <c r="V148" s="494">
        <v>328</v>
      </c>
      <c r="W148" s="800">
        <v>335</v>
      </c>
      <c r="X148" s="108">
        <f>SUM(V148-W148)</f>
        <v>-7</v>
      </c>
      <c r="Y148" s="22">
        <f t="shared" si="22"/>
        <v>1.0213414634146341</v>
      </c>
      <c r="Z148" s="732">
        <v>45922</v>
      </c>
      <c r="AA148" s="368">
        <v>1</v>
      </c>
      <c r="AB148" s="368">
        <v>1</v>
      </c>
      <c r="AC148" s="494">
        <v>0</v>
      </c>
      <c r="AD148" s="1029"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368</v>
      </c>
      <c r="V149" s="1000">
        <v>1010</v>
      </c>
      <c r="W149" s="1001">
        <v>978</v>
      </c>
      <c r="X149" s="521">
        <f>SUM(V149-W149)</f>
        <v>32</v>
      </c>
      <c r="Y149" s="1002">
        <f t="shared" si="22"/>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354</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24">SUM(V154-W154)</f>
        <v>0</v>
      </c>
      <c r="Y154" s="1005">
        <f t="shared" ref="Y154:Y168" si="25">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354</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24"/>
        <v>0</v>
      </c>
      <c r="Y155" s="1005">
        <f t="shared" si="25"/>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354</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24"/>
        <v>0</v>
      </c>
      <c r="Y156" s="1005">
        <f t="shared" si="25"/>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24"/>
        <v>0</v>
      </c>
      <c r="Y157" s="1005">
        <f t="shared" si="25"/>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24"/>
        <v>0</v>
      </c>
      <c r="Y158" s="1005">
        <f t="shared" si="25"/>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24"/>
        <v>0</v>
      </c>
      <c r="Y159" s="1005">
        <f t="shared" si="25"/>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24"/>
        <v>0</v>
      </c>
      <c r="Y160" s="1005">
        <f t="shared" si="25"/>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24"/>
        <v>0</v>
      </c>
      <c r="Y161" s="1005">
        <f t="shared" si="25"/>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24"/>
        <v>0</v>
      </c>
      <c r="Y162" s="1005">
        <f t="shared" si="25"/>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24"/>
        <v>0</v>
      </c>
      <c r="Y163" s="1005">
        <f t="shared" si="25"/>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24"/>
        <v>0</v>
      </c>
      <c r="Y164" s="1005">
        <f t="shared" si="25"/>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24"/>
        <v>0</v>
      </c>
      <c r="Y165" s="1005">
        <f t="shared" si="25"/>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24"/>
        <v>0</v>
      </c>
      <c r="Y166" s="1005">
        <f t="shared" si="25"/>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24"/>
        <v>0</v>
      </c>
      <c r="Y167" s="1005">
        <f t="shared" si="25"/>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24"/>
        <v>0</v>
      </c>
      <c r="Y168" s="1013">
        <f t="shared" si="25"/>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5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29 E142 E95 D95:D97 Q8:U11 E112:E113 D148:D149 D136:E136 Q105:T106 U105:U107 Q139:Q145 Q125:T125 Q17:U103 Q126:U126 L2:L119 R127:T145 Q147:T166 Q127:Q137 U127:U166 L121:L153 Q108:U124" xr:uid="{1D31F93E-3D68-4310-94BF-578ADAD65882}"/>
    <dataValidation type="list" allowBlank="1" showInputMessage="1" showErrorMessage="1" sqref="J154:J160 J162:J168 J104 J100:J101 J89 J87 J92:J97 J2:J82 J136:J149 J107:J131" xr:uid="{5598570D-D2DE-4A6E-ABB1-14F4B3480632}">
      <formula1>"Received, Pending, Not Required"</formula1>
    </dataValidation>
    <dataValidation type="list" allowBlank="1" showInputMessage="1" showErrorMessage="1" sqref="I6 I4 I36 I155:I157 I160 I162:I1048576 I96:I98 I8:I16 I130:I134 I53:I82 I18:I22 I100:I103 I107 I109:I111 I87:I94 I123:I128 I137 I139 I143:I147 I149:I152" xr:uid="{BDA55F74-4FDA-49CF-8062-F3046665EBCB}">
      <formula1>"On Track, In Jeopardy, Completed on Track, Completed, Completed -Missed TSD"</formula1>
    </dataValidation>
    <dataValidation type="list" allowBlank="1" showInputMessage="1" showErrorMessage="1" sqref="I7 I5 I17 I95 I129 I154 I158:I159 I161 I140:I142 I83:I86 I37:I52 I108 I136 I104:I106 I2:I3 I23:I35 I138 I112:I122 I14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356</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356</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356</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356</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356</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356</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356</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356</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356</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356</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375</v>
      </c>
      <c r="E36" s="51">
        <v>45716</v>
      </c>
      <c r="F36" s="50" t="s">
        <v>376</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375</v>
      </c>
      <c r="E39" s="712">
        <v>45695</v>
      </c>
      <c r="F39" s="50" t="s">
        <v>376</v>
      </c>
      <c r="G39" s="608" t="s">
        <v>350</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356</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358</v>
      </c>
      <c r="E42" s="712">
        <v>45692</v>
      </c>
      <c r="F42" s="712" t="s">
        <v>78</v>
      </c>
      <c r="G42" s="713" t="s">
        <v>536</v>
      </c>
      <c r="H42" s="52">
        <v>86</v>
      </c>
      <c r="I42" s="714" t="s">
        <v>356</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358</v>
      </c>
      <c r="E45" s="712">
        <v>45691</v>
      </c>
      <c r="F45" s="712" t="s">
        <v>78</v>
      </c>
      <c r="G45" s="713" t="s">
        <v>546</v>
      </c>
      <c r="H45" s="52">
        <v>73</v>
      </c>
      <c r="I45" s="721" t="s">
        <v>356</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356</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375</v>
      </c>
      <c r="E47" s="51">
        <v>45743</v>
      </c>
      <c r="F47" s="50" t="s">
        <v>376</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375</v>
      </c>
      <c r="E48" s="51">
        <v>45743</v>
      </c>
      <c r="F48" s="50" t="s">
        <v>376</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375</v>
      </c>
      <c r="E58" s="712">
        <v>45684</v>
      </c>
      <c r="F58" s="50" t="s">
        <v>376</v>
      </c>
      <c r="G58" s="713" t="s">
        <v>576</v>
      </c>
      <c r="H58" s="52">
        <v>90</v>
      </c>
      <c r="I58" s="714" t="s">
        <v>356</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356</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354</v>
      </c>
      <c r="G64" s="713" t="s">
        <v>590</v>
      </c>
      <c r="H64" s="52">
        <v>86</v>
      </c>
      <c r="I64" s="721" t="s">
        <v>356</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356</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375</v>
      </c>
      <c r="E73" s="77">
        <v>45695</v>
      </c>
      <c r="F73" s="893" t="s">
        <v>376</v>
      </c>
      <c r="G73" s="909" t="s">
        <v>611</v>
      </c>
      <c r="H73" s="76">
        <v>0</v>
      </c>
      <c r="I73" s="903" t="s">
        <v>356</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48">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48">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48">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48">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370</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48">
        <f>IFERROR(Table5[[#This Row],[Actual Redline Completed Footage UG]]/Table5[[#This Row],[Footage UG]], 0)</f>
        <v>0.97530364372469636</v>
      </c>
      <c r="V85" s="1052">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48">
        <f>IFERROR(Table5[[#This Row],[Actual Redline Completed Footage UG]]/Table5[[#This Row],[Footage UG]], 0)</f>
        <v>1.0074831628835121</v>
      </c>
      <c r="V86" s="1052">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48">
        <f>IFERROR(Table5[[#This Row],[Actual Redline Completed Footage UG]]/Table5[[#This Row],[Footage UG]], 0)</f>
        <v>1.420899854862119</v>
      </c>
      <c r="V87" s="1052">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48">
        <f>IFERROR(Table5[[#This Row],[Actual Redline Completed Footage UG]]/Table5[[#This Row],[Footage UG]], 0)</f>
        <v>0.99640071985602885</v>
      </c>
      <c r="V88" s="1052">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48">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49">
        <v>1044</v>
      </c>
      <c r="T90" s="83">
        <v>0</v>
      </c>
      <c r="U90" s="1048">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0">
        <v>0</v>
      </c>
      <c r="T91" s="108">
        <v>0</v>
      </c>
      <c r="U91" s="1048">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1">
        <v>581</v>
      </c>
      <c r="T92" s="30">
        <v>0</v>
      </c>
      <c r="U92" s="1048">
        <f>IFERROR(Table5[[#This Row],[Actual Redline Completed Footage UG]]/Table5[[#This Row],[Footage UG]], 0)</f>
        <v>1</v>
      </c>
      <c r="V92" s="1052">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48">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48">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48">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48">
        <f>IFERROR(Table5[[#This Row],[Actual Redline Completed Footage UG]]/Table5[[#This Row],[Footage UG]], 0)</f>
        <v>1.0894141829393629</v>
      </c>
      <c r="V96" s="1052">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48">
        <f>IFERROR(Table5[[#This Row],[Actual Redline Completed Footage UG]]/Table5[[#This Row],[Footage UG]], 0)</f>
        <v>1</v>
      </c>
      <c r="V97" s="1052">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48">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48">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48">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48">
        <f>IFERROR(Table5[[#This Row],[Actual Redline Completed Footage UG]]/Table5[[#This Row],[Footage UG]], 0)</f>
        <v>0.93893714869698519</v>
      </c>
      <c r="V101" s="1052">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48">
        <f>IFERROR(Table5[[#This Row],[Actual Redline Completed Footage UG]]/Table5[[#This Row],[Footage UG]], 0)</f>
        <v>0.90158371040723984</v>
      </c>
      <c r="V102" s="1052">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48">
        <f>IFERROR(Table5[[#This Row],[Actual Redline Completed Footage UG]]/Table5[[#This Row],[Footage UG]], 0)</f>
        <v>0.94802207911683534</v>
      </c>
      <c r="V103" s="1052">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48">
        <f>IFERROR(Table5[[#This Row],[Actual Redline Completed Footage UG]]/Table5[[#This Row],[Footage UG]], 0)</f>
        <v>1.0034376696218563</v>
      </c>
      <c r="V104" s="1053">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48">
        <f>IFERROR(Table5[[#This Row],[Actual Redline Completed Footage UG]]/Table5[[#This Row],[Footage UG]], 0)</f>
        <v>1.0064945878434637</v>
      </c>
      <c r="V105" s="1053">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48">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375</v>
      </c>
      <c r="E107" s="523">
        <v>45716</v>
      </c>
      <c r="F107" s="528" t="s">
        <v>376</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48">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48">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375</v>
      </c>
      <c r="E109" s="498">
        <v>45807</v>
      </c>
      <c r="F109" s="487" t="s">
        <v>376</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48">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383</v>
      </c>
      <c r="E110" s="498">
        <v>45743</v>
      </c>
      <c r="F110" s="497" t="s">
        <v>376</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48">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48">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48">
        <f>IFERROR(Table5[[#This Row],[Actual Redline Completed Footage UG]]/Table5[[#This Row],[Footage UG]], 0)</f>
        <v>1.0024783147459728</v>
      </c>
      <c r="V112" s="1052">
        <v>45709</v>
      </c>
      <c r="W112" s="646">
        <v>1</v>
      </c>
      <c r="X112" s="646">
        <v>1</v>
      </c>
      <c r="Y112" s="646">
        <v>1</v>
      </c>
      <c r="Z112" s="54">
        <v>45894</v>
      </c>
      <c r="AA112" s="632" t="s">
        <v>703</v>
      </c>
    </row>
    <row r="113" spans="1:27" ht="39.75" customHeight="1">
      <c r="A113" s="828" t="s">
        <v>704</v>
      </c>
      <c r="B113" s="834" t="s">
        <v>50</v>
      </c>
      <c r="C113" s="57">
        <v>45772</v>
      </c>
      <c r="D113" s="57" t="s">
        <v>375</v>
      </c>
      <c r="E113" s="836">
        <v>45686</v>
      </c>
      <c r="F113" s="835" t="s">
        <v>376</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48">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48">
        <f>IFERROR(Table5[[#This Row],[Actual Redline Completed Footage UG]]/Table5[[#This Row],[Footage UG]], 0)</f>
        <v>1.0257383270087443</v>
      </c>
      <c r="V114" s="1052">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48">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48">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48">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48">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48">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48">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45" t="s">
        <v>727</v>
      </c>
      <c r="B121" s="965" t="s">
        <v>50</v>
      </c>
      <c r="C121" s="966">
        <v>45711</v>
      </c>
      <c r="D121" s="966" t="s">
        <v>60</v>
      </c>
      <c r="E121" s="966">
        <v>45694</v>
      </c>
      <c r="F121" s="966" t="s">
        <v>67</v>
      </c>
      <c r="G121" s="967" t="s">
        <v>728</v>
      </c>
      <c r="H121" s="968">
        <v>0</v>
      </c>
      <c r="I121" s="969" t="s">
        <v>356</v>
      </c>
      <c r="J121" s="968" t="s">
        <v>63</v>
      </c>
      <c r="K121" s="966">
        <v>45686</v>
      </c>
      <c r="L121" s="970" t="s">
        <v>57</v>
      </c>
      <c r="M121" s="1047">
        <v>22755.7</v>
      </c>
      <c r="N121" s="98"/>
      <c r="O121" s="970" t="s">
        <v>57</v>
      </c>
      <c r="P121" s="1046" t="s">
        <v>273</v>
      </c>
      <c r="Q121" s="971">
        <v>45693</v>
      </c>
      <c r="R121" s="972">
        <v>1735</v>
      </c>
      <c r="S121" s="1044">
        <v>1725</v>
      </c>
      <c r="T121" s="30">
        <v>0</v>
      </c>
      <c r="U121" s="1048">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48">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375</v>
      </c>
      <c r="K5">
        <v>6147</v>
      </c>
      <c r="N5" t="s">
        <v>375</v>
      </c>
      <c r="O5">
        <v>7120</v>
      </c>
      <c r="P5">
        <v>22896</v>
      </c>
      <c r="Q5">
        <v>7447</v>
      </c>
      <c r="R5">
        <v>37463</v>
      </c>
    </row>
    <row r="6" spans="1:18">
      <c r="A6" t="s">
        <v>352</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389</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383</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383</v>
      </c>
      <c r="K17">
        <v>6718</v>
      </c>
    </row>
    <row r="18" spans="1:11">
      <c r="A18" t="s">
        <v>690</v>
      </c>
      <c r="F18">
        <v>823</v>
      </c>
      <c r="G18">
        <v>823</v>
      </c>
      <c r="J18" t="s">
        <v>60</v>
      </c>
    </row>
    <row r="19" spans="1:11">
      <c r="A19" t="s">
        <v>352</v>
      </c>
      <c r="E19">
        <v>23</v>
      </c>
      <c r="F19">
        <v>24</v>
      </c>
      <c r="G19">
        <v>47</v>
      </c>
      <c r="J19" t="s">
        <v>734</v>
      </c>
      <c r="K19">
        <v>71118</v>
      </c>
    </row>
    <row r="20" spans="1:11">
      <c r="A20" t="s">
        <v>535</v>
      </c>
      <c r="D20">
        <v>1319</v>
      </c>
      <c r="G20">
        <v>1319</v>
      </c>
    </row>
    <row r="21" spans="1:11">
      <c r="A21" t="s">
        <v>389</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379</v>
      </c>
      <c r="E30">
        <v>1806</v>
      </c>
      <c r="F30">
        <v>345</v>
      </c>
      <c r="G30">
        <v>2151</v>
      </c>
    </row>
    <row r="31" spans="1:11">
      <c r="A31" t="s">
        <v>457</v>
      </c>
      <c r="E31">
        <v>47</v>
      </c>
      <c r="F31">
        <v>1494</v>
      </c>
      <c r="G31">
        <v>1541</v>
      </c>
    </row>
    <row r="32" spans="1:11" hidden="1">
      <c r="A32" t="s">
        <v>357</v>
      </c>
    </row>
    <row r="33" spans="1:7">
      <c r="A33" t="s">
        <v>525</v>
      </c>
      <c r="F33">
        <v>1095</v>
      </c>
      <c r="G33">
        <v>1095</v>
      </c>
    </row>
    <row r="34" spans="1:7">
      <c r="A34" t="s">
        <v>349</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352</v>
      </c>
      <c r="F42">
        <v>9</v>
      </c>
      <c r="G42">
        <v>9</v>
      </c>
    </row>
    <row r="43" spans="1:7" hidden="1">
      <c r="A43" t="s">
        <v>535</v>
      </c>
      <c r="F43">
        <v>0</v>
      </c>
      <c r="G43">
        <v>0</v>
      </c>
    </row>
    <row r="44" spans="1:7">
      <c r="A44" t="s">
        <v>389</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379</v>
      </c>
      <c r="D54">
        <v>400</v>
      </c>
      <c r="F54">
        <v>384</v>
      </c>
      <c r="G54">
        <v>784</v>
      </c>
    </row>
    <row r="55" spans="1:7">
      <c r="A55" t="s">
        <v>457</v>
      </c>
      <c r="B55">
        <v>2087</v>
      </c>
      <c r="F55">
        <v>0</v>
      </c>
      <c r="G55">
        <v>2087</v>
      </c>
    </row>
    <row r="56" spans="1:7" hidden="1">
      <c r="A56" t="s">
        <v>357</v>
      </c>
      <c r="F56">
        <v>0</v>
      </c>
      <c r="G56">
        <v>0</v>
      </c>
    </row>
    <row r="57" spans="1:7">
      <c r="A57" t="s">
        <v>525</v>
      </c>
      <c r="C57">
        <v>860</v>
      </c>
      <c r="D57">
        <v>1540</v>
      </c>
      <c r="E57">
        <v>1360</v>
      </c>
      <c r="F57">
        <v>0</v>
      </c>
      <c r="G57">
        <v>3760</v>
      </c>
    </row>
    <row r="58" spans="1:7">
      <c r="A58" t="s">
        <v>349</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346</v>
      </c>
      <c r="C65">
        <v>956</v>
      </c>
      <c r="E65">
        <v>1168</v>
      </c>
      <c r="F65">
        <v>0</v>
      </c>
      <c r="G65">
        <v>2124</v>
      </c>
    </row>
    <row r="66" spans="1:7" hidden="1">
      <c r="A66" t="s">
        <v>745</v>
      </c>
      <c r="F66">
        <v>0</v>
      </c>
      <c r="G66">
        <v>0</v>
      </c>
    </row>
    <row r="67" spans="1:7">
      <c r="A67" t="s">
        <v>382</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352</v>
      </c>
      <c r="B78">
        <v>0</v>
      </c>
      <c r="C78">
        <v>0</v>
      </c>
      <c r="D78">
        <v>0</v>
      </c>
      <c r="E78">
        <v>0</v>
      </c>
      <c r="F78">
        <v>0</v>
      </c>
      <c r="G78">
        <v>0</v>
      </c>
    </row>
    <row r="79" spans="1:7">
      <c r="A79" t="s">
        <v>535</v>
      </c>
      <c r="B79">
        <v>0</v>
      </c>
      <c r="D79">
        <v>0</v>
      </c>
      <c r="E79">
        <v>0</v>
      </c>
      <c r="F79">
        <v>0</v>
      </c>
      <c r="G79">
        <v>0</v>
      </c>
    </row>
    <row r="80" spans="1:7">
      <c r="A80" t="s">
        <v>389</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379</v>
      </c>
      <c r="C90">
        <v>840</v>
      </c>
      <c r="D90">
        <v>0</v>
      </c>
      <c r="E90">
        <v>0</v>
      </c>
      <c r="F90">
        <v>0</v>
      </c>
      <c r="G90">
        <v>840</v>
      </c>
    </row>
    <row r="91" spans="1:7">
      <c r="A91" t="s">
        <v>457</v>
      </c>
      <c r="B91">
        <v>0</v>
      </c>
      <c r="D91">
        <v>0</v>
      </c>
      <c r="E91">
        <v>0</v>
      </c>
      <c r="F91">
        <v>0</v>
      </c>
      <c r="G91">
        <v>0</v>
      </c>
    </row>
    <row r="92" spans="1:7">
      <c r="A92" t="s">
        <v>357</v>
      </c>
      <c r="B92">
        <v>0</v>
      </c>
      <c r="D92">
        <v>0</v>
      </c>
      <c r="E92">
        <v>0</v>
      </c>
      <c r="F92">
        <v>0</v>
      </c>
      <c r="G92">
        <v>0</v>
      </c>
    </row>
    <row r="93" spans="1:7">
      <c r="A93" t="s">
        <v>525</v>
      </c>
      <c r="B93">
        <v>1460</v>
      </c>
      <c r="C93">
        <v>970</v>
      </c>
      <c r="D93">
        <v>430</v>
      </c>
      <c r="E93">
        <v>0</v>
      </c>
      <c r="F93">
        <v>0</v>
      </c>
      <c r="G93">
        <v>2860</v>
      </c>
    </row>
    <row r="94" spans="1:7">
      <c r="A94" t="s">
        <v>349</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346</v>
      </c>
      <c r="B101">
        <v>0</v>
      </c>
      <c r="D101">
        <v>0</v>
      </c>
      <c r="E101">
        <v>0</v>
      </c>
      <c r="F101">
        <v>0</v>
      </c>
      <c r="G101">
        <v>0</v>
      </c>
    </row>
    <row r="102" spans="1:7">
      <c r="A102" t="s">
        <v>745</v>
      </c>
      <c r="B102">
        <v>0</v>
      </c>
      <c r="D102">
        <v>0</v>
      </c>
      <c r="E102">
        <v>0</v>
      </c>
      <c r="F102">
        <v>0</v>
      </c>
      <c r="G102">
        <v>0</v>
      </c>
    </row>
    <row r="103" spans="1:7">
      <c r="A103" t="s">
        <v>382</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352</v>
      </c>
      <c r="B125">
        <v>0</v>
      </c>
      <c r="C125">
        <v>3</v>
      </c>
      <c r="G125">
        <v>3</v>
      </c>
    </row>
    <row r="126" spans="1:7">
      <c r="A126" t="s">
        <v>535</v>
      </c>
      <c r="B126">
        <v>0</v>
      </c>
      <c r="C126">
        <v>0</v>
      </c>
      <c r="G126">
        <v>0</v>
      </c>
    </row>
    <row r="127" spans="1:7">
      <c r="A127" t="s">
        <v>389</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379</v>
      </c>
      <c r="B137">
        <v>0</v>
      </c>
      <c r="C137">
        <v>0</v>
      </c>
      <c r="D137">
        <v>0</v>
      </c>
      <c r="E137">
        <v>0</v>
      </c>
      <c r="G137">
        <v>0</v>
      </c>
    </row>
    <row r="138" spans="1:7">
      <c r="A138" t="s">
        <v>457</v>
      </c>
      <c r="B138">
        <v>0</v>
      </c>
      <c r="C138">
        <v>0</v>
      </c>
      <c r="D138">
        <v>0</v>
      </c>
      <c r="E138">
        <v>0</v>
      </c>
      <c r="G138">
        <v>0</v>
      </c>
    </row>
    <row r="139" spans="1:7">
      <c r="A139" t="s">
        <v>357</v>
      </c>
      <c r="B139">
        <v>0</v>
      </c>
      <c r="C139">
        <v>0</v>
      </c>
      <c r="D139">
        <v>0</v>
      </c>
      <c r="G139">
        <v>0</v>
      </c>
    </row>
    <row r="140" spans="1:7">
      <c r="A140" t="s">
        <v>525</v>
      </c>
      <c r="B140">
        <v>0</v>
      </c>
      <c r="C140">
        <v>0</v>
      </c>
      <c r="D140">
        <v>0</v>
      </c>
      <c r="E140">
        <v>0</v>
      </c>
      <c r="F140">
        <v>0</v>
      </c>
      <c r="G140">
        <v>0</v>
      </c>
    </row>
    <row r="141" spans="1:7">
      <c r="A141" t="s">
        <v>349</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346</v>
      </c>
      <c r="B148">
        <v>0</v>
      </c>
      <c r="C148">
        <v>0</v>
      </c>
      <c r="D148">
        <v>201</v>
      </c>
      <c r="E148">
        <v>1207</v>
      </c>
      <c r="F148">
        <v>220</v>
      </c>
      <c r="G148">
        <v>1628</v>
      </c>
    </row>
    <row r="149" spans="1:7">
      <c r="A149" t="s">
        <v>745</v>
      </c>
      <c r="B149">
        <v>0</v>
      </c>
      <c r="C149">
        <v>106</v>
      </c>
      <c r="D149">
        <v>0</v>
      </c>
      <c r="E149">
        <v>0</v>
      </c>
      <c r="F149">
        <v>0</v>
      </c>
      <c r="G149">
        <v>106</v>
      </c>
    </row>
    <row r="150" spans="1:7">
      <c r="A150" t="s">
        <v>382</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352</v>
      </c>
    </row>
    <row r="181" spans="1:7">
      <c r="A181" t="s">
        <v>389</v>
      </c>
    </row>
    <row r="182" spans="1:7">
      <c r="A182" t="s">
        <v>545</v>
      </c>
    </row>
    <row r="183" spans="1:7">
      <c r="A183" t="s">
        <v>584</v>
      </c>
    </row>
    <row r="184" spans="1:7">
      <c r="A184" t="s">
        <v>588</v>
      </c>
    </row>
    <row r="185" spans="1:7">
      <c r="A185" t="s">
        <v>722</v>
      </c>
    </row>
    <row r="186" spans="1:7">
      <c r="A186" t="s">
        <v>528</v>
      </c>
    </row>
    <row r="187" spans="1:7">
      <c r="A187" t="s">
        <v>457</v>
      </c>
    </row>
    <row r="188" spans="1:7">
      <c r="A188" t="s">
        <v>357</v>
      </c>
    </row>
    <row r="189" spans="1:7">
      <c r="A189" t="s">
        <v>504</v>
      </c>
    </row>
    <row r="190" spans="1:7">
      <c r="A190" t="s">
        <v>346</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389</v>
      </c>
    </row>
    <row r="228" spans="1:7">
      <c r="A228" t="s">
        <v>588</v>
      </c>
    </row>
    <row r="229" spans="1:7">
      <c r="A229" t="s">
        <v>722</v>
      </c>
      <c r="B229">
        <v>762</v>
      </c>
      <c r="C229">
        <v>0</v>
      </c>
      <c r="D229">
        <v>0</v>
      </c>
      <c r="E229">
        <v>76</v>
      </c>
      <c r="G229">
        <v>838</v>
      </c>
    </row>
    <row r="230" spans="1:7">
      <c r="A230" t="s">
        <v>528</v>
      </c>
    </row>
    <row r="231" spans="1:7">
      <c r="A231" t="s">
        <v>379</v>
      </c>
    </row>
    <row r="232" spans="1:7">
      <c r="A232" t="s">
        <v>346</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374</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379</v>
      </c>
      <c r="B264">
        <v>0</v>
      </c>
      <c r="G264">
        <v>0</v>
      </c>
    </row>
    <row r="265" spans="1:7">
      <c r="A265" t="s">
        <v>525</v>
      </c>
      <c r="B265">
        <v>745</v>
      </c>
      <c r="G265">
        <v>745</v>
      </c>
    </row>
    <row r="266" spans="1:7">
      <c r="A266" t="s">
        <v>346</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386</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386</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361</v>
      </c>
      <c r="B316">
        <v>590</v>
      </c>
      <c r="C316">
        <v>343</v>
      </c>
      <c r="G316">
        <v>933</v>
      </c>
    </row>
    <row r="317" spans="1:7">
      <c r="A317" t="s">
        <v>398</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392</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352</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392</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392</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346</v>
      </c>
      <c r="D408">
        <v>131</v>
      </c>
      <c r="G408">
        <v>131</v>
      </c>
    </row>
    <row r="409" spans="1:7">
      <c r="A409" t="s">
        <v>607</v>
      </c>
    </row>
    <row r="410" spans="1:7">
      <c r="A410" t="s">
        <v>605</v>
      </c>
      <c r="C410">
        <v>424</v>
      </c>
      <c r="G410">
        <v>424</v>
      </c>
    </row>
    <row r="411" spans="1:7">
      <c r="A411" t="s">
        <v>361</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346</v>
      </c>
      <c r="C435">
        <v>55</v>
      </c>
      <c r="G435">
        <v>55</v>
      </c>
    </row>
    <row r="436" spans="1:7">
      <c r="A436" t="s">
        <v>507</v>
      </c>
      <c r="D436">
        <v>1190</v>
      </c>
      <c r="G436">
        <v>1190</v>
      </c>
    </row>
    <row r="437" spans="1:7">
      <c r="A437" t="s">
        <v>754</v>
      </c>
      <c r="C437">
        <v>30</v>
      </c>
      <c r="G437">
        <v>30</v>
      </c>
    </row>
    <row r="438" spans="1:7">
      <c r="A438" t="s">
        <v>374</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346</v>
      </c>
      <c r="F458">
        <v>175</v>
      </c>
      <c r="G458">
        <v>175</v>
      </c>
    </row>
    <row r="459" spans="1:7">
      <c r="A459" t="s">
        <v>709</v>
      </c>
      <c r="B459">
        <v>54</v>
      </c>
      <c r="C459">
        <v>101</v>
      </c>
      <c r="G459">
        <v>155</v>
      </c>
    </row>
    <row r="460" spans="1:7">
      <c r="A460" t="s">
        <v>507</v>
      </c>
      <c r="D460">
        <v>678</v>
      </c>
      <c r="G460">
        <v>678</v>
      </c>
    </row>
    <row r="461" spans="1:7">
      <c r="A461" t="s">
        <v>374</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334</v>
      </c>
      <c r="B470">
        <v>644</v>
      </c>
      <c r="C470">
        <v>1430</v>
      </c>
      <c r="D470">
        <v>970</v>
      </c>
      <c r="G470">
        <v>3044</v>
      </c>
    </row>
    <row r="471" spans="1:7">
      <c r="A471" t="s">
        <v>366</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374</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334</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361</v>
      </c>
      <c r="E501">
        <v>341</v>
      </c>
      <c r="G501">
        <v>341</v>
      </c>
    </row>
    <row r="502" spans="1:7">
      <c r="A502" t="s">
        <v>767</v>
      </c>
    </row>
    <row r="503" spans="1:7">
      <c r="A503" t="s">
        <v>334</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334</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361</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334</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400</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379</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361</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361</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361</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372</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372</v>
      </c>
      <c r="B749">
        <v>1238</v>
      </c>
      <c r="C749">
        <v>1531</v>
      </c>
      <c r="D749">
        <v>1250</v>
      </c>
      <c r="E749">
        <v>361</v>
      </c>
      <c r="G749">
        <v>4380</v>
      </c>
    </row>
    <row r="750" spans="1:7">
      <c r="A750" t="s">
        <v>405</v>
      </c>
      <c r="B750">
        <v>711</v>
      </c>
      <c r="G750">
        <v>711</v>
      </c>
    </row>
    <row r="751" spans="1:7">
      <c r="A751" t="s">
        <v>788</v>
      </c>
      <c r="D751">
        <v>75</v>
      </c>
      <c r="G751">
        <v>75</v>
      </c>
    </row>
    <row r="752" spans="1:7">
      <c r="A752" t="s">
        <v>369</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372</v>
      </c>
    </row>
    <row r="769" spans="1:7">
      <c r="A769" t="s">
        <v>369</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403</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F1775" sqref="F1775:F177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358</v>
      </c>
      <c r="C2" s="155">
        <v>45698</v>
      </c>
      <c r="D2" s="144">
        <v>2677</v>
      </c>
      <c r="E2" s="144"/>
      <c r="F2" s="144"/>
      <c r="G2" t="str">
        <f>TEXT(C2,"mmmm")</f>
        <v>February</v>
      </c>
    </row>
    <row r="3" spans="1:7" ht="15.6">
      <c r="A3" s="119" t="s">
        <v>389</v>
      </c>
      <c r="B3" s="248" t="s">
        <v>743</v>
      </c>
      <c r="C3" s="155">
        <v>45698</v>
      </c>
      <c r="D3" s="154"/>
      <c r="E3" s="154"/>
      <c r="F3" s="144" t="s">
        <v>797</v>
      </c>
      <c r="G3" t="str">
        <f t="shared" ref="G3:G66" si="0">TEXT(C3,"mmmm")</f>
        <v>February</v>
      </c>
    </row>
    <row r="4" spans="1:7" ht="15.6">
      <c r="A4" s="119" t="s">
        <v>352</v>
      </c>
      <c r="B4" s="161" t="s">
        <v>798</v>
      </c>
      <c r="C4" s="155">
        <v>45699</v>
      </c>
      <c r="D4" s="144">
        <v>202</v>
      </c>
      <c r="E4" s="144"/>
      <c r="F4" s="144"/>
      <c r="G4" t="str">
        <f t="shared" si="0"/>
        <v>February</v>
      </c>
    </row>
    <row r="5" spans="1:7" ht="15.6">
      <c r="A5" s="119" t="s">
        <v>389</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389</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389</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389</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389</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375</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358</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352</v>
      </c>
      <c r="B27" s="161" t="s">
        <v>798</v>
      </c>
      <c r="C27" s="156">
        <v>45707</v>
      </c>
      <c r="D27" s="119"/>
      <c r="E27" s="119"/>
      <c r="F27" s="120" t="s">
        <v>801</v>
      </c>
      <c r="G27" t="str">
        <f t="shared" si="0"/>
        <v>February</v>
      </c>
    </row>
    <row r="28" spans="1:7">
      <c r="A28" s="119" t="s">
        <v>535</v>
      </c>
      <c r="B28" s="249" t="s">
        <v>358</v>
      </c>
      <c r="C28" s="156">
        <v>45707</v>
      </c>
      <c r="D28" s="119">
        <v>1319</v>
      </c>
      <c r="E28" s="119"/>
      <c r="F28" s="120"/>
      <c r="G28" t="str">
        <f t="shared" si="0"/>
        <v>February</v>
      </c>
    </row>
    <row r="29" spans="1:7" ht="15.6">
      <c r="A29" s="119" t="s">
        <v>389</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358</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352</v>
      </c>
      <c r="B34" s="161" t="s">
        <v>798</v>
      </c>
      <c r="C34" s="156">
        <v>45708</v>
      </c>
      <c r="D34" s="119">
        <v>23</v>
      </c>
      <c r="E34" s="119"/>
      <c r="F34" s="120" t="s">
        <v>803</v>
      </c>
      <c r="G34" t="str">
        <f t="shared" si="0"/>
        <v>February</v>
      </c>
    </row>
    <row r="35" spans="1:7" ht="15.6">
      <c r="A35" s="119" t="s">
        <v>389</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358</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352</v>
      </c>
      <c r="B44" s="161" t="s">
        <v>798</v>
      </c>
      <c r="C44" s="156">
        <v>45709</v>
      </c>
      <c r="D44" s="119">
        <v>24</v>
      </c>
      <c r="E44" s="119"/>
      <c r="F44" s="120" t="s">
        <v>807</v>
      </c>
      <c r="G44" t="str">
        <f t="shared" si="0"/>
        <v>February</v>
      </c>
    </row>
    <row r="45" spans="1:7">
      <c r="A45" s="119" t="s">
        <v>357</v>
      </c>
      <c r="B45" s="249" t="s">
        <v>358</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375</v>
      </c>
      <c r="C54" s="156">
        <v>45709</v>
      </c>
      <c r="D54" s="119">
        <v>1462</v>
      </c>
      <c r="E54" s="119"/>
      <c r="F54" s="120" t="s">
        <v>797</v>
      </c>
      <c r="G54" t="str">
        <f t="shared" si="0"/>
        <v>February</v>
      </c>
    </row>
    <row r="55" spans="1:7">
      <c r="A55" s="119" t="s">
        <v>349</v>
      </c>
      <c r="B55" s="249" t="s">
        <v>66</v>
      </c>
      <c r="C55" s="156">
        <v>45709</v>
      </c>
      <c r="D55" s="119">
        <v>2989</v>
      </c>
      <c r="E55" s="119"/>
      <c r="F55" s="120"/>
      <c r="G55" t="str">
        <f t="shared" si="0"/>
        <v>February</v>
      </c>
    </row>
    <row r="56" spans="1:7" ht="15.6">
      <c r="A56" s="119" t="s">
        <v>389</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352</v>
      </c>
      <c r="B59" s="161" t="s">
        <v>798</v>
      </c>
      <c r="C59" s="156">
        <v>45713</v>
      </c>
      <c r="D59" s="119"/>
      <c r="E59" s="119"/>
      <c r="F59" s="120" t="s">
        <v>811</v>
      </c>
      <c r="G59" t="str">
        <f t="shared" si="0"/>
        <v>February</v>
      </c>
    </row>
    <row r="60" spans="1:7">
      <c r="A60" s="119" t="s">
        <v>535</v>
      </c>
      <c r="B60" s="250" t="s">
        <v>358</v>
      </c>
      <c r="C60" s="156">
        <v>45713</v>
      </c>
      <c r="D60" s="119"/>
      <c r="E60" s="119"/>
      <c r="F60" s="120"/>
      <c r="G60" t="str">
        <f t="shared" si="0"/>
        <v>February</v>
      </c>
    </row>
    <row r="61" spans="1:7">
      <c r="A61" s="119" t="s">
        <v>575</v>
      </c>
      <c r="B61" s="157" t="s">
        <v>375</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358</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349</v>
      </c>
      <c r="B80" s="250" t="s">
        <v>66</v>
      </c>
      <c r="C80" s="156">
        <v>45713</v>
      </c>
      <c r="D80" s="119">
        <v>967</v>
      </c>
      <c r="E80" s="119"/>
      <c r="F80" s="120"/>
      <c r="G80" t="str">
        <f t="shared" si="1"/>
        <v>February</v>
      </c>
    </row>
    <row r="81" spans="1:7">
      <c r="A81" s="119" t="s">
        <v>346</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352</v>
      </c>
      <c r="B83" s="161" t="s">
        <v>798</v>
      </c>
      <c r="C83" s="156">
        <v>45714</v>
      </c>
      <c r="D83" s="119"/>
      <c r="E83" s="119"/>
      <c r="F83" s="119"/>
      <c r="G83" t="str">
        <f t="shared" si="1"/>
        <v>February</v>
      </c>
    </row>
    <row r="84" spans="1:7">
      <c r="A84" s="119" t="s">
        <v>535</v>
      </c>
      <c r="B84" s="250" t="s">
        <v>358</v>
      </c>
      <c r="C84" s="156">
        <v>45714</v>
      </c>
      <c r="D84" s="119"/>
      <c r="E84" s="119"/>
      <c r="F84" s="120"/>
      <c r="G84" t="str">
        <f t="shared" si="1"/>
        <v>February</v>
      </c>
    </row>
    <row r="85" spans="1:7" ht="15.6">
      <c r="A85" s="119" t="s">
        <v>389</v>
      </c>
      <c r="B85" s="248" t="s">
        <v>743</v>
      </c>
      <c r="C85" s="156">
        <v>45714</v>
      </c>
      <c r="D85" s="119">
        <v>25</v>
      </c>
      <c r="E85" s="119"/>
      <c r="F85" s="120"/>
      <c r="G85" t="str">
        <f t="shared" si="1"/>
        <v>February</v>
      </c>
    </row>
    <row r="86" spans="1:7">
      <c r="A86" s="119" t="s">
        <v>575</v>
      </c>
      <c r="B86" s="157" t="s">
        <v>375</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358</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375</v>
      </c>
      <c r="C102" s="156">
        <v>45714</v>
      </c>
      <c r="D102" s="119"/>
      <c r="E102" s="119"/>
      <c r="F102" s="120"/>
      <c r="G102" t="str">
        <f t="shared" si="1"/>
        <v>February</v>
      </c>
    </row>
    <row r="103" spans="1:7">
      <c r="A103" s="119" t="s">
        <v>379</v>
      </c>
      <c r="B103" s="157" t="s">
        <v>375</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349</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346</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382</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383</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352</v>
      </c>
      <c r="B114" s="161" t="s">
        <v>798</v>
      </c>
      <c r="C114" s="124">
        <v>45715</v>
      </c>
      <c r="D114" s="120"/>
      <c r="E114" s="120"/>
      <c r="F114" s="120"/>
      <c r="G114" t="str">
        <f t="shared" si="1"/>
        <v>February</v>
      </c>
    </row>
    <row r="115" spans="1:7">
      <c r="A115" s="119" t="s">
        <v>535</v>
      </c>
      <c r="B115" s="250" t="s">
        <v>358</v>
      </c>
      <c r="C115" s="124">
        <v>45715</v>
      </c>
      <c r="D115" s="120"/>
      <c r="E115" s="120"/>
      <c r="F115" s="120"/>
      <c r="G115" t="str">
        <f t="shared" si="1"/>
        <v>February</v>
      </c>
    </row>
    <row r="116" spans="1:7" ht="15.6">
      <c r="A116" s="119" t="s">
        <v>389</v>
      </c>
      <c r="B116" s="248" t="s">
        <v>743</v>
      </c>
      <c r="C116" s="124">
        <v>45715</v>
      </c>
      <c r="D116" s="120"/>
      <c r="E116" s="120"/>
      <c r="F116" s="137" t="s">
        <v>821</v>
      </c>
      <c r="G116" t="str">
        <f t="shared" si="1"/>
        <v>February</v>
      </c>
    </row>
    <row r="117" spans="1:7">
      <c r="A117" s="119" t="s">
        <v>575</v>
      </c>
      <c r="B117" s="157" t="s">
        <v>375</v>
      </c>
      <c r="C117" s="124">
        <v>45715</v>
      </c>
      <c r="D117" s="120">
        <v>437</v>
      </c>
      <c r="E117" s="120"/>
      <c r="F117" s="120" t="s">
        <v>822</v>
      </c>
      <c r="G117" t="str">
        <f t="shared" si="1"/>
        <v>February</v>
      </c>
    </row>
    <row r="118" spans="1:7">
      <c r="A118" s="119" t="s">
        <v>357</v>
      </c>
      <c r="B118" s="250" t="s">
        <v>358</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358</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375</v>
      </c>
      <c r="C133" s="124">
        <v>45715</v>
      </c>
      <c r="D133" s="120"/>
      <c r="E133" s="120"/>
      <c r="F133" s="137" t="s">
        <v>824</v>
      </c>
      <c r="G133" t="str">
        <f t="shared" si="2"/>
        <v>February</v>
      </c>
    </row>
    <row r="134" spans="1:7">
      <c r="A134" s="119" t="s">
        <v>379</v>
      </c>
      <c r="B134" s="157" t="s">
        <v>375</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349</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346</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382</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383</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352</v>
      </c>
      <c r="B145" s="161" t="s">
        <v>798</v>
      </c>
      <c r="C145" s="124">
        <v>45716</v>
      </c>
      <c r="D145" s="125">
        <v>9</v>
      </c>
      <c r="E145" s="125"/>
      <c r="F145" s="120" t="s">
        <v>805</v>
      </c>
      <c r="G145" t="str">
        <f t="shared" si="2"/>
        <v>February</v>
      </c>
    </row>
    <row r="146" spans="1:7">
      <c r="A146" s="119" t="s">
        <v>535</v>
      </c>
      <c r="B146" s="250" t="s">
        <v>358</v>
      </c>
      <c r="C146" s="124">
        <v>45716</v>
      </c>
      <c r="D146" s="125" t="s">
        <v>824</v>
      </c>
      <c r="E146" s="125"/>
      <c r="F146" s="120"/>
      <c r="G146" t="str">
        <f t="shared" si="2"/>
        <v>February</v>
      </c>
    </row>
    <row r="147" spans="1:7" ht="15.6">
      <c r="A147" s="119" t="s">
        <v>389</v>
      </c>
      <c r="B147" s="248" t="s">
        <v>743</v>
      </c>
      <c r="C147" s="124">
        <v>45716</v>
      </c>
      <c r="D147" s="125"/>
      <c r="E147" s="125"/>
      <c r="F147" s="125" t="s">
        <v>821</v>
      </c>
      <c r="G147" t="str">
        <f t="shared" si="2"/>
        <v>February</v>
      </c>
    </row>
    <row r="148" spans="1:7">
      <c r="A148" s="119" t="s">
        <v>575</v>
      </c>
      <c r="B148" s="157" t="s">
        <v>375</v>
      </c>
      <c r="C148" s="124">
        <v>45716</v>
      </c>
      <c r="D148" s="125" t="s">
        <v>824</v>
      </c>
      <c r="E148" s="125"/>
      <c r="F148" s="120"/>
      <c r="G148" t="str">
        <f t="shared" si="2"/>
        <v>February</v>
      </c>
    </row>
    <row r="149" spans="1:7">
      <c r="A149" s="119" t="s">
        <v>357</v>
      </c>
      <c r="B149" s="250" t="s">
        <v>358</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358</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375</v>
      </c>
      <c r="C164" s="124">
        <v>45716</v>
      </c>
      <c r="D164" s="125">
        <v>886</v>
      </c>
      <c r="E164" s="125"/>
      <c r="F164" s="120" t="s">
        <v>809</v>
      </c>
      <c r="G164" t="str">
        <f t="shared" si="2"/>
        <v>February</v>
      </c>
    </row>
    <row r="165" spans="1:7">
      <c r="A165" s="119" t="s">
        <v>379</v>
      </c>
      <c r="B165" s="157" t="s">
        <v>375</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349</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346</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382</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383</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352</v>
      </c>
      <c r="B176" s="161" t="s">
        <v>798</v>
      </c>
      <c r="C176" s="124">
        <v>45719</v>
      </c>
      <c r="D176" s="125" t="s">
        <v>824</v>
      </c>
      <c r="E176" s="125"/>
      <c r="F176" s="120"/>
      <c r="G176" t="str">
        <f t="shared" si="2"/>
        <v>March</v>
      </c>
    </row>
    <row r="177" spans="1:7">
      <c r="A177" s="119" t="s">
        <v>535</v>
      </c>
      <c r="B177" s="250" t="s">
        <v>358</v>
      </c>
      <c r="C177" s="124">
        <v>45719</v>
      </c>
      <c r="D177" s="125" t="s">
        <v>824</v>
      </c>
      <c r="E177" s="125"/>
      <c r="F177" s="120"/>
      <c r="G177" t="str">
        <f t="shared" si="2"/>
        <v>March</v>
      </c>
    </row>
    <row r="178" spans="1:7" ht="15.6">
      <c r="A178" s="119" t="s">
        <v>389</v>
      </c>
      <c r="B178" s="248" t="s">
        <v>743</v>
      </c>
      <c r="C178" s="124">
        <v>45719</v>
      </c>
      <c r="D178" s="125" t="s">
        <v>824</v>
      </c>
      <c r="E178" s="125"/>
      <c r="F178" s="120"/>
      <c r="G178" t="str">
        <f t="shared" si="2"/>
        <v>March</v>
      </c>
    </row>
    <row r="179" spans="1:7">
      <c r="A179" s="119" t="s">
        <v>575</v>
      </c>
      <c r="B179" s="157" t="s">
        <v>375</v>
      </c>
      <c r="C179" s="124">
        <v>45719</v>
      </c>
      <c r="D179" s="125" t="s">
        <v>824</v>
      </c>
      <c r="E179" s="125"/>
      <c r="F179" s="120"/>
      <c r="G179" t="str">
        <f t="shared" si="2"/>
        <v>March</v>
      </c>
    </row>
    <row r="180" spans="1:7">
      <c r="A180" s="119" t="s">
        <v>357</v>
      </c>
      <c r="B180" s="250" t="s">
        <v>358</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358</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349</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346</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382</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383</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352</v>
      </c>
      <c r="B210" s="161" t="s">
        <v>798</v>
      </c>
      <c r="C210" s="124">
        <v>45720</v>
      </c>
      <c r="D210" s="125" t="s">
        <v>824</v>
      </c>
      <c r="E210" s="125"/>
      <c r="F210" s="120"/>
      <c r="G210" t="str">
        <f t="shared" si="3"/>
        <v>March</v>
      </c>
      <c r="H210" s="134"/>
    </row>
    <row r="211" spans="1:8" ht="15.6">
      <c r="A211" s="119" t="s">
        <v>389</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375</v>
      </c>
      <c r="C216" s="124">
        <v>45720</v>
      </c>
      <c r="D216" s="125">
        <v>408</v>
      </c>
      <c r="E216" s="125"/>
      <c r="F216" s="120" t="s">
        <v>817</v>
      </c>
      <c r="G216" t="str">
        <f t="shared" si="3"/>
        <v>March</v>
      </c>
    </row>
    <row r="217" spans="1:8">
      <c r="A217" s="119" t="s">
        <v>379</v>
      </c>
      <c r="B217" s="157" t="s">
        <v>375</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383</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352</v>
      </c>
      <c r="B225" s="161" t="s">
        <v>798</v>
      </c>
      <c r="C225" s="124">
        <v>45721</v>
      </c>
      <c r="D225" s="125">
        <v>0</v>
      </c>
      <c r="E225" s="125"/>
      <c r="F225" s="120"/>
      <c r="G225" t="str">
        <f t="shared" si="3"/>
        <v>March</v>
      </c>
    </row>
    <row r="226" spans="1:7">
      <c r="A226" s="119" t="s">
        <v>535</v>
      </c>
      <c r="B226" s="250" t="s">
        <v>358</v>
      </c>
      <c r="C226" s="124">
        <v>45721</v>
      </c>
      <c r="D226" s="125">
        <v>0</v>
      </c>
      <c r="E226" s="125"/>
      <c r="F226" s="120"/>
      <c r="G226" t="str">
        <f t="shared" si="3"/>
        <v>March</v>
      </c>
    </row>
    <row r="227" spans="1:7" ht="15.6">
      <c r="A227" s="119" t="s">
        <v>389</v>
      </c>
      <c r="B227" s="248" t="s">
        <v>743</v>
      </c>
      <c r="C227" s="124">
        <v>45721</v>
      </c>
      <c r="D227" s="125">
        <v>367</v>
      </c>
      <c r="E227" s="125"/>
      <c r="F227" s="120"/>
      <c r="G227" t="str">
        <f t="shared" si="3"/>
        <v>March</v>
      </c>
    </row>
    <row r="228" spans="1:7">
      <c r="A228" s="119" t="s">
        <v>575</v>
      </c>
      <c r="B228" s="157" t="s">
        <v>375</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358</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375</v>
      </c>
      <c r="C244" s="124">
        <v>45721</v>
      </c>
      <c r="D244" s="125">
        <v>452</v>
      </c>
      <c r="E244" s="125"/>
      <c r="F244" s="111" t="s">
        <v>836</v>
      </c>
      <c r="G244" t="str">
        <f t="shared" si="3"/>
        <v>March</v>
      </c>
    </row>
    <row r="245" spans="1:7">
      <c r="A245" s="119" t="s">
        <v>379</v>
      </c>
      <c r="B245" s="157" t="s">
        <v>375</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349</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346</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382</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383</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352</v>
      </c>
      <c r="B262" s="161" t="s">
        <v>798</v>
      </c>
      <c r="C262" s="124">
        <v>45722</v>
      </c>
      <c r="D262" s="137">
        <v>0</v>
      </c>
      <c r="E262" s="137"/>
      <c r="F262" s="120"/>
      <c r="G262" t="str">
        <f t="shared" si="4"/>
        <v>March</v>
      </c>
    </row>
    <row r="263" spans="1:7">
      <c r="A263" s="119" t="s">
        <v>535</v>
      </c>
      <c r="B263" s="250" t="s">
        <v>358</v>
      </c>
      <c r="C263" s="124">
        <v>45722</v>
      </c>
      <c r="D263" s="137">
        <v>0</v>
      </c>
      <c r="E263" s="137"/>
      <c r="F263" s="120"/>
      <c r="G263" t="str">
        <f t="shared" si="4"/>
        <v>March</v>
      </c>
    </row>
    <row r="264" spans="1:7" ht="15.6">
      <c r="A264" s="119" t="s">
        <v>389</v>
      </c>
      <c r="B264" s="248" t="s">
        <v>743</v>
      </c>
      <c r="C264" s="124">
        <v>45722</v>
      </c>
      <c r="D264" s="137">
        <v>245</v>
      </c>
      <c r="E264" s="137"/>
      <c r="F264" s="111" t="s">
        <v>813</v>
      </c>
      <c r="G264" t="str">
        <f t="shared" si="4"/>
        <v>March</v>
      </c>
    </row>
    <row r="265" spans="1:7">
      <c r="A265" s="119" t="s">
        <v>575</v>
      </c>
      <c r="B265" s="157" t="s">
        <v>375</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358</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349</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346</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382</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383</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375</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352</v>
      </c>
      <c r="B302" s="161" t="s">
        <v>798</v>
      </c>
      <c r="C302" s="56">
        <v>45723</v>
      </c>
      <c r="D302" s="137">
        <v>0</v>
      </c>
      <c r="E302" s="137"/>
      <c r="G302" t="str">
        <f t="shared" si="4"/>
        <v>March</v>
      </c>
    </row>
    <row r="303" spans="1:7">
      <c r="A303" s="119" t="s">
        <v>535</v>
      </c>
      <c r="B303" s="250" t="s">
        <v>358</v>
      </c>
      <c r="C303" s="56">
        <v>45723</v>
      </c>
      <c r="D303" s="137">
        <v>0</v>
      </c>
      <c r="E303" s="137"/>
      <c r="G303" t="str">
        <f t="shared" si="4"/>
        <v>March</v>
      </c>
    </row>
    <row r="304" spans="1:7" ht="15.6">
      <c r="A304" s="119" t="s">
        <v>389</v>
      </c>
      <c r="B304" s="248" t="s">
        <v>743</v>
      </c>
      <c r="C304" s="56">
        <v>45723</v>
      </c>
      <c r="D304" s="137">
        <v>0</v>
      </c>
      <c r="E304" s="137"/>
      <c r="F304" s="137" t="s">
        <v>846</v>
      </c>
      <c r="G304" t="str">
        <f t="shared" si="4"/>
        <v>March</v>
      </c>
    </row>
    <row r="305" spans="1:7">
      <c r="A305" s="119" t="s">
        <v>575</v>
      </c>
      <c r="B305" s="157" t="s">
        <v>375</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358</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375</v>
      </c>
      <c r="C321" s="56">
        <v>45723</v>
      </c>
      <c r="D321" s="137">
        <v>875</v>
      </c>
      <c r="E321" s="137"/>
      <c r="F321" s="137" t="s">
        <v>848</v>
      </c>
      <c r="G321" t="str">
        <f t="shared" si="4"/>
        <v>March</v>
      </c>
    </row>
    <row r="322" spans="1:7">
      <c r="A322" s="119" t="s">
        <v>379</v>
      </c>
      <c r="B322" s="157" t="s">
        <v>375</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349</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346</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382</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383</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375</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352</v>
      </c>
      <c r="B343" s="161" t="s">
        <v>798</v>
      </c>
      <c r="C343" s="56">
        <v>45726</v>
      </c>
      <c r="D343" s="137">
        <v>0</v>
      </c>
      <c r="E343" s="137"/>
      <c r="G343" t="str">
        <f t="shared" si="5"/>
        <v>March</v>
      </c>
    </row>
    <row r="344" spans="1:7">
      <c r="A344" s="119" t="s">
        <v>535</v>
      </c>
      <c r="B344" s="250" t="s">
        <v>358</v>
      </c>
      <c r="C344" s="56">
        <v>45726</v>
      </c>
      <c r="D344" s="137">
        <v>0</v>
      </c>
      <c r="E344" s="137"/>
      <c r="G344" t="str">
        <f t="shared" si="5"/>
        <v>March</v>
      </c>
    </row>
    <row r="345" spans="1:7" ht="15.6">
      <c r="A345" s="119" t="s">
        <v>389</v>
      </c>
      <c r="B345" s="248" t="s">
        <v>743</v>
      </c>
      <c r="C345" s="56">
        <v>45726</v>
      </c>
      <c r="D345" s="137">
        <v>0</v>
      </c>
      <c r="E345" s="137"/>
      <c r="F345" s="137" t="s">
        <v>853</v>
      </c>
      <c r="G345" t="str">
        <f t="shared" si="5"/>
        <v>March</v>
      </c>
    </row>
    <row r="346" spans="1:7">
      <c r="A346" s="119" t="s">
        <v>575</v>
      </c>
      <c r="B346" s="157" t="s">
        <v>375</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358</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349</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346</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382</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383</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375</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352</v>
      </c>
      <c r="B384" s="161" t="s">
        <v>798</v>
      </c>
      <c r="C384" s="56">
        <v>45727</v>
      </c>
      <c r="D384" s="125">
        <v>3</v>
      </c>
      <c r="E384" s="125"/>
      <c r="F384" s="111" t="s">
        <v>817</v>
      </c>
      <c r="G384" t="str">
        <f t="shared" si="5"/>
        <v>March</v>
      </c>
    </row>
    <row r="385" spans="1:7">
      <c r="A385" s="119" t="s">
        <v>535</v>
      </c>
      <c r="B385" s="250" t="s">
        <v>358</v>
      </c>
      <c r="C385" s="56">
        <v>45727</v>
      </c>
      <c r="D385" s="125">
        <v>0</v>
      </c>
      <c r="E385" s="125"/>
      <c r="G385" t="str">
        <f t="shared" si="5"/>
        <v>March</v>
      </c>
    </row>
    <row r="386" spans="1:7" ht="15.6">
      <c r="A386" s="119" t="s">
        <v>389</v>
      </c>
      <c r="B386" s="248" t="s">
        <v>743</v>
      </c>
      <c r="C386" s="56">
        <v>45727</v>
      </c>
      <c r="D386" s="125">
        <v>0</v>
      </c>
      <c r="E386" s="125"/>
      <c r="F386" s="125" t="s">
        <v>823</v>
      </c>
      <c r="G386" t="str">
        <f t="shared" si="5"/>
        <v>March</v>
      </c>
    </row>
    <row r="387" spans="1:7">
      <c r="A387" s="119" t="s">
        <v>575</v>
      </c>
      <c r="B387" s="157" t="s">
        <v>375</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358</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375</v>
      </c>
      <c r="C403" s="56">
        <v>45727</v>
      </c>
      <c r="D403" s="125">
        <v>199</v>
      </c>
      <c r="E403" s="125"/>
      <c r="F403" s="111" t="s">
        <v>804</v>
      </c>
      <c r="G403" t="str">
        <f t="shared" si="6"/>
        <v>March</v>
      </c>
    </row>
    <row r="404" spans="1:7">
      <c r="A404" s="119" t="s">
        <v>379</v>
      </c>
      <c r="B404" s="157" t="s">
        <v>375</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349</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346</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382</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383</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375</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375</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352</v>
      </c>
      <c r="B430" s="161" t="s">
        <v>798</v>
      </c>
      <c r="C430" s="56">
        <v>45728</v>
      </c>
      <c r="D430" s="125"/>
      <c r="E430" s="125"/>
      <c r="F430" s="125" t="s">
        <v>857</v>
      </c>
      <c r="G430" t="str">
        <f t="shared" si="6"/>
        <v>March</v>
      </c>
    </row>
    <row r="431" spans="1:7">
      <c r="A431" s="119" t="s">
        <v>535</v>
      </c>
      <c r="B431" s="250" t="s">
        <v>358</v>
      </c>
      <c r="C431" s="56">
        <v>45728</v>
      </c>
      <c r="D431" s="125"/>
      <c r="E431" s="125"/>
      <c r="F431" s="125" t="s">
        <v>824</v>
      </c>
      <c r="G431" t="str">
        <f t="shared" si="6"/>
        <v>March</v>
      </c>
    </row>
    <row r="432" spans="1:7" ht="15.6">
      <c r="A432" s="119" t="s">
        <v>389</v>
      </c>
      <c r="B432" s="248" t="s">
        <v>743</v>
      </c>
      <c r="C432" s="56">
        <v>45728</v>
      </c>
      <c r="D432" s="125"/>
      <c r="E432" s="125"/>
      <c r="F432" s="125" t="s">
        <v>857</v>
      </c>
      <c r="G432" t="str">
        <f t="shared" si="6"/>
        <v>March</v>
      </c>
    </row>
    <row r="433" spans="1:7">
      <c r="A433" s="119" t="s">
        <v>575</v>
      </c>
      <c r="B433" s="157" t="s">
        <v>375</v>
      </c>
      <c r="C433" s="56">
        <v>45728</v>
      </c>
      <c r="D433" s="125" t="s">
        <v>824</v>
      </c>
      <c r="E433" s="125"/>
      <c r="G433" t="str">
        <f t="shared" si="6"/>
        <v>March</v>
      </c>
    </row>
    <row r="434" spans="1:7">
      <c r="A434" s="119" t="s">
        <v>357</v>
      </c>
      <c r="B434" s="250" t="s">
        <v>358</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358</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375</v>
      </c>
      <c r="C449" s="56">
        <v>45728</v>
      </c>
      <c r="D449" s="125" t="s">
        <v>824</v>
      </c>
      <c r="E449" s="125"/>
      <c r="G449" t="str">
        <f t="shared" si="6"/>
        <v>March</v>
      </c>
    </row>
    <row r="450" spans="1:7">
      <c r="A450" s="119" t="s">
        <v>379</v>
      </c>
      <c r="B450" s="157" t="s">
        <v>375</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349</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346</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382</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383</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375</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375</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352</v>
      </c>
      <c r="B480" s="161" t="s">
        <v>798</v>
      </c>
      <c r="C480" s="56">
        <v>45729</v>
      </c>
      <c r="D480" s="125"/>
      <c r="E480" s="125"/>
      <c r="F480" s="125" t="s">
        <v>857</v>
      </c>
      <c r="G480" t="str">
        <f t="shared" si="7"/>
        <v>March</v>
      </c>
    </row>
    <row r="481" spans="1:7">
      <c r="A481" s="119" t="s">
        <v>535</v>
      </c>
      <c r="B481" s="250" t="s">
        <v>358</v>
      </c>
      <c r="C481" s="56">
        <v>45729</v>
      </c>
      <c r="D481" s="125"/>
      <c r="E481" s="125"/>
      <c r="G481" t="str">
        <f t="shared" si="7"/>
        <v>March</v>
      </c>
    </row>
    <row r="482" spans="1:7" ht="15.6">
      <c r="A482" s="119" t="s">
        <v>389</v>
      </c>
      <c r="B482" s="248" t="s">
        <v>743</v>
      </c>
      <c r="C482" s="56">
        <v>45729</v>
      </c>
      <c r="D482" s="125"/>
      <c r="E482" s="125"/>
      <c r="F482" s="125" t="s">
        <v>857</v>
      </c>
      <c r="G482" t="str">
        <f t="shared" si="7"/>
        <v>March</v>
      </c>
    </row>
    <row r="483" spans="1:7">
      <c r="A483" s="119" t="s">
        <v>575</v>
      </c>
      <c r="B483" s="157" t="s">
        <v>375</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358</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375</v>
      </c>
      <c r="C499" s="56">
        <v>45729</v>
      </c>
      <c r="D499" s="125" t="s">
        <v>824</v>
      </c>
      <c r="E499" s="125"/>
      <c r="G499" t="str">
        <f t="shared" si="7"/>
        <v>March</v>
      </c>
    </row>
    <row r="500" spans="1:7">
      <c r="A500" s="119" t="s">
        <v>379</v>
      </c>
      <c r="B500" s="157" t="s">
        <v>375</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349</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346</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382</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383</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375</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375</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352</v>
      </c>
      <c r="B531" s="161" t="s">
        <v>798</v>
      </c>
      <c r="C531" s="56">
        <v>45730</v>
      </c>
      <c r="D531" s="125"/>
      <c r="E531" s="125"/>
      <c r="F531" s="125" t="s">
        <v>857</v>
      </c>
      <c r="G531" t="str">
        <f t="shared" si="8"/>
        <v>March</v>
      </c>
    </row>
    <row r="532" spans="1:7">
      <c r="A532" s="119" t="s">
        <v>535</v>
      </c>
      <c r="B532" s="250" t="s">
        <v>358</v>
      </c>
      <c r="C532" s="56">
        <v>45730</v>
      </c>
      <c r="D532" s="125"/>
      <c r="E532" s="125"/>
      <c r="F532" s="125" t="s">
        <v>824</v>
      </c>
      <c r="G532" t="str">
        <f t="shared" si="8"/>
        <v>March</v>
      </c>
    </row>
    <row r="533" spans="1:7" ht="15.6">
      <c r="A533" s="119" t="s">
        <v>389</v>
      </c>
      <c r="B533" s="248" t="s">
        <v>743</v>
      </c>
      <c r="C533" s="56">
        <v>45730</v>
      </c>
      <c r="D533" s="125"/>
      <c r="E533" s="125"/>
      <c r="F533" s="125" t="s">
        <v>857</v>
      </c>
      <c r="G533" t="str">
        <f t="shared" si="8"/>
        <v>March</v>
      </c>
    </row>
    <row r="534" spans="1:7">
      <c r="A534" s="119" t="s">
        <v>575</v>
      </c>
      <c r="B534" s="157" t="s">
        <v>375</v>
      </c>
      <c r="C534" s="56">
        <v>45730</v>
      </c>
      <c r="D534" s="125"/>
      <c r="E534" s="125"/>
      <c r="F534" s="125" t="s">
        <v>824</v>
      </c>
      <c r="G534" t="str">
        <f t="shared" si="8"/>
        <v>March</v>
      </c>
    </row>
    <row r="535" spans="1:7">
      <c r="A535" s="119" t="s">
        <v>357</v>
      </c>
      <c r="B535" s="250" t="s">
        <v>358</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358</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375</v>
      </c>
      <c r="C550" s="56">
        <v>45730</v>
      </c>
      <c r="D550" s="125"/>
      <c r="E550" s="125"/>
      <c r="F550" s="125" t="s">
        <v>824</v>
      </c>
      <c r="G550" t="str">
        <f t="shared" si="8"/>
        <v>March</v>
      </c>
    </row>
    <row r="551" spans="1:7">
      <c r="A551" s="119" t="s">
        <v>379</v>
      </c>
      <c r="B551" s="157" t="s">
        <v>375</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349</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346</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382</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383</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375</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375</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352</v>
      </c>
      <c r="B582" s="161" t="s">
        <v>798</v>
      </c>
      <c r="C582" s="56">
        <v>45733</v>
      </c>
      <c r="E582" s="43"/>
      <c r="F582" s="125" t="s">
        <v>857</v>
      </c>
      <c r="G582" t="str">
        <f t="shared" si="9"/>
        <v>March</v>
      </c>
    </row>
    <row r="583" spans="1:7" ht="15.6">
      <c r="A583" s="119" t="s">
        <v>389</v>
      </c>
      <c r="B583" s="248" t="s">
        <v>743</v>
      </c>
      <c r="C583" s="56">
        <v>45733</v>
      </c>
      <c r="E583" s="43"/>
      <c r="F583" s="125" t="s">
        <v>857</v>
      </c>
      <c r="G583" t="str">
        <f t="shared" si="9"/>
        <v>March</v>
      </c>
    </row>
    <row r="584" spans="1:7">
      <c r="A584" s="119" t="s">
        <v>357</v>
      </c>
      <c r="B584" s="250" t="s">
        <v>358</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358</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375</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346</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375</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375</v>
      </c>
      <c r="C616" s="56">
        <v>45733</v>
      </c>
      <c r="D616" s="43">
        <v>656</v>
      </c>
      <c r="E616" s="43"/>
      <c r="F616" s="125"/>
      <c r="G616" t="str">
        <f t="shared" si="9"/>
        <v>March</v>
      </c>
    </row>
    <row r="617" spans="1:7">
      <c r="A617" s="119" t="s">
        <v>352</v>
      </c>
      <c r="B617" s="161" t="s">
        <v>798</v>
      </c>
      <c r="C617" s="56">
        <v>45734</v>
      </c>
      <c r="E617" s="43"/>
      <c r="F617" s="137" t="s">
        <v>857</v>
      </c>
      <c r="G617" t="str">
        <f t="shared" si="9"/>
        <v>March</v>
      </c>
    </row>
    <row r="618" spans="1:7" ht="15.6">
      <c r="A618" s="119" t="s">
        <v>389</v>
      </c>
      <c r="B618" s="248" t="s">
        <v>743</v>
      </c>
      <c r="C618" s="56">
        <v>45734</v>
      </c>
      <c r="E618" s="43"/>
      <c r="F618" s="137" t="s">
        <v>857</v>
      </c>
      <c r="G618" t="str">
        <f t="shared" si="9"/>
        <v>March</v>
      </c>
    </row>
    <row r="619" spans="1:7">
      <c r="A619" s="119" t="s">
        <v>545</v>
      </c>
      <c r="B619" s="250" t="s">
        <v>358</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375</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389</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346</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375</v>
      </c>
      <c r="C636" s="56">
        <v>45735</v>
      </c>
      <c r="D636" s="125">
        <v>728</v>
      </c>
      <c r="E636" s="43"/>
      <c r="F636" s="111" t="s">
        <v>892</v>
      </c>
      <c r="G636" t="str">
        <f t="shared" si="9"/>
        <v>March</v>
      </c>
    </row>
    <row r="637" spans="1:7">
      <c r="A637" s="216" t="s">
        <v>688</v>
      </c>
      <c r="B637" s="157" t="s">
        <v>375</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375</v>
      </c>
      <c r="C643" s="56">
        <v>45736</v>
      </c>
      <c r="D643" s="125">
        <v>700</v>
      </c>
      <c r="E643" s="43"/>
      <c r="F643" s="111" t="s">
        <v>895</v>
      </c>
      <c r="G643" t="str">
        <f t="shared" ref="G643:G706" si="10">TEXT(C643,"mmmm")</f>
        <v>March</v>
      </c>
    </row>
    <row r="644" spans="1:7">
      <c r="A644" s="216" t="s">
        <v>688</v>
      </c>
      <c r="B644" s="157" t="s">
        <v>375</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346</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375</v>
      </c>
      <c r="C654" s="56">
        <v>45736</v>
      </c>
      <c r="D654" s="125">
        <v>700</v>
      </c>
      <c r="E654" s="43"/>
      <c r="F654" s="111" t="s">
        <v>895</v>
      </c>
      <c r="G654" t="str">
        <f t="shared" si="10"/>
        <v>March</v>
      </c>
    </row>
    <row r="655" spans="1:7">
      <c r="A655" s="216" t="s">
        <v>688</v>
      </c>
      <c r="B655" s="157" t="s">
        <v>375</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346</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375</v>
      </c>
      <c r="C664" s="56">
        <v>45737</v>
      </c>
      <c r="D664" s="125">
        <v>709</v>
      </c>
      <c r="E664" s="43"/>
      <c r="F664" s="111" t="s">
        <v>902</v>
      </c>
      <c r="G664" t="str">
        <f t="shared" si="10"/>
        <v>March</v>
      </c>
    </row>
    <row r="665" spans="1:7">
      <c r="A665" s="216" t="s">
        <v>688</v>
      </c>
      <c r="B665" s="157" t="s">
        <v>375</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346</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375</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375</v>
      </c>
      <c r="C682" s="56">
        <v>45740</v>
      </c>
      <c r="D682" s="144"/>
      <c r="E682" s="43"/>
      <c r="F682" s="144" t="s">
        <v>846</v>
      </c>
      <c r="G682" t="str">
        <f t="shared" si="10"/>
        <v>March</v>
      </c>
    </row>
    <row r="683" spans="1:7">
      <c r="A683" s="157" t="s">
        <v>753</v>
      </c>
      <c r="B683" s="157" t="s">
        <v>375</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346</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375</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346</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375</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379</v>
      </c>
      <c r="B697" s="157" t="s">
        <v>375</v>
      </c>
      <c r="C697" s="56">
        <v>45741</v>
      </c>
      <c r="D697" s="144"/>
      <c r="E697" s="43"/>
      <c r="F697" s="144" t="s">
        <v>846</v>
      </c>
      <c r="G697" t="str">
        <f t="shared" si="10"/>
        <v>March</v>
      </c>
    </row>
    <row r="698" spans="1:7">
      <c r="A698" s="144" t="s">
        <v>374</v>
      </c>
      <c r="B698" s="157" t="s">
        <v>375</v>
      </c>
      <c r="C698" s="56">
        <v>45741</v>
      </c>
      <c r="D698" s="145">
        <v>1065</v>
      </c>
      <c r="E698" s="144" t="s">
        <v>914</v>
      </c>
      <c r="F698" s="111" t="s">
        <v>926</v>
      </c>
      <c r="G698" t="str">
        <f t="shared" si="10"/>
        <v>March</v>
      </c>
    </row>
    <row r="699" spans="1:7">
      <c r="A699" s="144" t="s">
        <v>346</v>
      </c>
      <c r="B699" s="144" t="s">
        <v>383</v>
      </c>
      <c r="C699" s="56">
        <v>45741</v>
      </c>
      <c r="D699" s="144"/>
      <c r="E699" s="43"/>
      <c r="F699" s="144" t="s">
        <v>927</v>
      </c>
      <c r="G699" t="str">
        <f t="shared" si="10"/>
        <v>March</v>
      </c>
    </row>
    <row r="700" spans="1:7">
      <c r="A700" s="144" t="s">
        <v>704</v>
      </c>
      <c r="B700" s="157" t="s">
        <v>375</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389</v>
      </c>
      <c r="B703" s="248" t="s">
        <v>743</v>
      </c>
      <c r="C703" s="56">
        <v>45741</v>
      </c>
      <c r="D703" s="157"/>
      <c r="E703" s="43"/>
      <c r="F703" s="157" t="s">
        <v>909</v>
      </c>
      <c r="G703" t="str">
        <f t="shared" si="10"/>
        <v>March</v>
      </c>
    </row>
    <row r="704" spans="1:7">
      <c r="A704" s="144" t="s">
        <v>685</v>
      </c>
      <c r="B704" s="144" t="s">
        <v>383</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346</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375</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374</v>
      </c>
      <c r="B720" s="157" t="s">
        <v>375</v>
      </c>
      <c r="C720" s="56">
        <v>45742</v>
      </c>
      <c r="D720" s="216">
        <v>825</v>
      </c>
      <c r="E720" s="43" t="s">
        <v>934</v>
      </c>
      <c r="F720" s="111" t="s">
        <v>809</v>
      </c>
      <c r="G720" t="str">
        <f t="shared" si="11"/>
        <v>March</v>
      </c>
    </row>
    <row r="721" spans="1:7">
      <c r="A721" s="144" t="s">
        <v>346</v>
      </c>
      <c r="B721" s="144" t="s">
        <v>383</v>
      </c>
      <c r="C721" s="56">
        <v>45742</v>
      </c>
      <c r="D721" s="216">
        <v>159</v>
      </c>
      <c r="E721" s="43" t="s">
        <v>925</v>
      </c>
      <c r="F721" s="111" t="s">
        <v>840</v>
      </c>
      <c r="G721" t="str">
        <f t="shared" si="11"/>
        <v>March</v>
      </c>
    </row>
    <row r="722" spans="1:7">
      <c r="A722" s="144" t="s">
        <v>704</v>
      </c>
      <c r="B722" s="157" t="s">
        <v>375</v>
      </c>
      <c r="C722" s="56">
        <v>45742</v>
      </c>
      <c r="D722" s="216"/>
      <c r="E722" s="43"/>
      <c r="F722" s="216" t="s">
        <v>846</v>
      </c>
      <c r="G722" t="str">
        <f t="shared" si="11"/>
        <v>March</v>
      </c>
    </row>
    <row r="723" spans="1:7">
      <c r="A723" s="144" t="s">
        <v>685</v>
      </c>
      <c r="B723" s="144" t="s">
        <v>383</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383</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346</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375</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374</v>
      </c>
      <c r="B738" s="157" t="s">
        <v>375</v>
      </c>
      <c r="C738" s="56">
        <v>45743</v>
      </c>
      <c r="D738" s="216">
        <v>705</v>
      </c>
      <c r="E738" s="111" t="s">
        <v>914</v>
      </c>
      <c r="G738" t="str">
        <f t="shared" si="11"/>
        <v>March</v>
      </c>
      <c r="H738" s="167"/>
      <c r="I738" s="167"/>
      <c r="J738" s="167"/>
      <c r="K738" s="167"/>
      <c r="L738" s="167"/>
      <c r="M738" s="167"/>
    </row>
    <row r="739" spans="1:13">
      <c r="A739" s="144" t="s">
        <v>346</v>
      </c>
      <c r="B739" s="144" t="s">
        <v>383</v>
      </c>
      <c r="C739" s="56">
        <v>45743</v>
      </c>
      <c r="D739" s="216">
        <v>416</v>
      </c>
      <c r="E739" s="111" t="s">
        <v>943</v>
      </c>
      <c r="F739" s="111" t="s">
        <v>939</v>
      </c>
      <c r="G739" t="str">
        <f t="shared" si="11"/>
        <v>March</v>
      </c>
      <c r="H739" s="167"/>
      <c r="I739" s="260"/>
      <c r="J739" s="260"/>
      <c r="K739" s="167"/>
      <c r="L739" s="167"/>
      <c r="M739" s="167"/>
    </row>
    <row r="740" spans="1:13">
      <c r="A740" s="144" t="s">
        <v>704</v>
      </c>
      <c r="B740" s="157" t="s">
        <v>375</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383</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346</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346</v>
      </c>
      <c r="B755" s="144" t="s">
        <v>383</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379</v>
      </c>
      <c r="B763" s="157" t="s">
        <v>375</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346</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346</v>
      </c>
      <c r="B770" s="144" t="s">
        <v>383</v>
      </c>
      <c r="C770" s="56">
        <v>45747</v>
      </c>
      <c r="D770" s="216">
        <v>0</v>
      </c>
      <c r="E770" s="43"/>
      <c r="F770" s="216" t="s">
        <v>958</v>
      </c>
      <c r="G770" t="str">
        <f t="shared" si="11"/>
        <v>March</v>
      </c>
      <c r="H770" s="260"/>
      <c r="I770" s="260"/>
      <c r="J770" s="260"/>
      <c r="K770" s="167"/>
    </row>
    <row r="771" spans="1:11">
      <c r="A771" s="144" t="s">
        <v>577</v>
      </c>
      <c r="B771" s="157" t="s">
        <v>375</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375</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346</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375</v>
      </c>
      <c r="C786" s="56">
        <v>45748</v>
      </c>
      <c r="D786" s="144"/>
      <c r="E786" s="43"/>
      <c r="F786" s="144" t="s">
        <v>868</v>
      </c>
      <c r="G786" t="str">
        <f t="shared" si="12"/>
        <v>April</v>
      </c>
      <c r="H786" s="167"/>
      <c r="I786" s="167"/>
      <c r="J786" s="167"/>
      <c r="K786" s="167"/>
    </row>
    <row r="787" spans="1:11">
      <c r="A787" s="144" t="s">
        <v>386</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375</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346</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375</v>
      </c>
      <c r="C800" s="56">
        <v>45749</v>
      </c>
      <c r="D800" s="144">
        <v>0</v>
      </c>
      <c r="E800" s="43"/>
      <c r="F800" s="144" t="s">
        <v>868</v>
      </c>
      <c r="G800" t="str">
        <f t="shared" si="12"/>
        <v>April</v>
      </c>
      <c r="H800" s="260"/>
      <c r="I800" s="260"/>
      <c r="J800" s="167"/>
      <c r="K800" s="167"/>
    </row>
    <row r="801" spans="1:11">
      <c r="A801" s="144" t="s">
        <v>386</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375</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386</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346</v>
      </c>
      <c r="B822" s="249" t="s">
        <v>71</v>
      </c>
      <c r="C822" s="56">
        <v>45751</v>
      </c>
      <c r="D822" s="43">
        <v>635</v>
      </c>
      <c r="E822" s="43"/>
      <c r="F822" s="43" t="s">
        <v>974</v>
      </c>
      <c r="G822" t="str">
        <f t="shared" si="12"/>
        <v>April</v>
      </c>
    </row>
    <row r="823" spans="1:7">
      <c r="A823" s="144" t="s">
        <v>521</v>
      </c>
      <c r="B823" s="157" t="s">
        <v>375</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346</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375</v>
      </c>
      <c r="C838" s="56">
        <v>45754</v>
      </c>
      <c r="D838" s="144">
        <v>132</v>
      </c>
      <c r="E838" s="43"/>
      <c r="G838" t="str">
        <f t="shared" si="13"/>
        <v>April</v>
      </c>
    </row>
    <row r="839" spans="1:7">
      <c r="A839" s="144" t="s">
        <v>722</v>
      </c>
      <c r="B839" s="157" t="s">
        <v>375</v>
      </c>
      <c r="C839" s="56">
        <v>45754</v>
      </c>
      <c r="D839" s="144">
        <v>370</v>
      </c>
      <c r="E839" s="43"/>
      <c r="G839" t="str">
        <f t="shared" si="13"/>
        <v>April</v>
      </c>
    </row>
    <row r="840" spans="1:7">
      <c r="A840" s="144" t="s">
        <v>361</v>
      </c>
      <c r="B840" s="144" t="s">
        <v>701</v>
      </c>
      <c r="C840" s="56">
        <v>45754</v>
      </c>
      <c r="D840" s="144">
        <v>590</v>
      </c>
      <c r="E840" s="43"/>
      <c r="G840" t="str">
        <f t="shared" si="13"/>
        <v>April</v>
      </c>
    </row>
    <row r="841" spans="1:7" ht="15.6">
      <c r="A841" s="144" t="s">
        <v>398</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361</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375</v>
      </c>
      <c r="C860" s="56">
        <v>45756</v>
      </c>
      <c r="D860" s="158">
        <v>1376</v>
      </c>
      <c r="E860" s="43"/>
      <c r="F860" s="43" t="s">
        <v>987</v>
      </c>
      <c r="G860" t="str">
        <f t="shared" si="13"/>
        <v>April</v>
      </c>
    </row>
    <row r="861" spans="1:7">
      <c r="A861" s="144" t="s">
        <v>392</v>
      </c>
      <c r="B861" s="144" t="s">
        <v>383</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375</v>
      </c>
      <c r="C871" s="56">
        <v>45757</v>
      </c>
      <c r="D871" s="43">
        <v>875</v>
      </c>
      <c r="E871" s="43"/>
      <c r="F871" s="43" t="s">
        <v>988</v>
      </c>
      <c r="G871" t="str">
        <f t="shared" si="13"/>
        <v>April</v>
      </c>
    </row>
    <row r="872" spans="1:7">
      <c r="A872" s="144" t="s">
        <v>573</v>
      </c>
      <c r="B872" s="144" t="s">
        <v>383</v>
      </c>
      <c r="C872" s="56">
        <v>45757</v>
      </c>
      <c r="D872" s="43">
        <v>711</v>
      </c>
      <c r="E872" s="43"/>
      <c r="F872" s="43" t="s">
        <v>989</v>
      </c>
      <c r="G872" t="str">
        <f t="shared" si="13"/>
        <v>April</v>
      </c>
    </row>
    <row r="873" spans="1:7">
      <c r="A873" s="144" t="s">
        <v>392</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392</v>
      </c>
      <c r="B877" s="144" t="s">
        <v>383</v>
      </c>
      <c r="C877" s="56">
        <v>45758</v>
      </c>
      <c r="D877" s="43">
        <v>431</v>
      </c>
      <c r="E877" s="43"/>
      <c r="G877" t="str">
        <f t="shared" si="13"/>
        <v>April</v>
      </c>
    </row>
    <row r="878" spans="1:7">
      <c r="A878" s="144" t="s">
        <v>550</v>
      </c>
      <c r="B878" s="157" t="s">
        <v>375</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386</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375</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392</v>
      </c>
      <c r="B888" s="144" t="s">
        <v>383</v>
      </c>
      <c r="C888" s="56">
        <v>45761</v>
      </c>
      <c r="D888" s="43">
        <v>276</v>
      </c>
      <c r="E888" s="43"/>
      <c r="F888" s="144"/>
      <c r="G888" t="str">
        <f t="shared" si="13"/>
        <v>April</v>
      </c>
    </row>
    <row r="889" spans="1:7">
      <c r="A889" s="144" t="s">
        <v>550</v>
      </c>
      <c r="B889" s="157" t="s">
        <v>375</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383</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392</v>
      </c>
      <c r="B898" s="144" t="s">
        <v>383</v>
      </c>
      <c r="C898" s="56">
        <v>45762</v>
      </c>
      <c r="D898" s="43">
        <v>779</v>
      </c>
      <c r="E898" s="43"/>
      <c r="F898" s="43" t="s">
        <v>822</v>
      </c>
      <c r="G898" t="str">
        <f t="shared" si="13"/>
        <v>April</v>
      </c>
    </row>
    <row r="899" spans="1:7">
      <c r="A899" s="144" t="s">
        <v>550</v>
      </c>
      <c r="B899" s="157" t="s">
        <v>375</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383</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352</v>
      </c>
      <c r="B911" s="157" t="s">
        <v>375</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392</v>
      </c>
      <c r="B913" s="144" t="s">
        <v>383</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383</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392</v>
      </c>
      <c r="B926" s="310" t="s">
        <v>383</v>
      </c>
      <c r="C926" s="56">
        <v>45764</v>
      </c>
      <c r="D926" s="43">
        <v>338</v>
      </c>
      <c r="E926" s="43"/>
      <c r="F926" s="43" t="s">
        <v>1016</v>
      </c>
      <c r="G926" t="str">
        <f t="shared" si="14"/>
        <v>April</v>
      </c>
    </row>
    <row r="927" spans="1:7">
      <c r="A927" s="310" t="s">
        <v>550</v>
      </c>
      <c r="B927" s="157" t="s">
        <v>375</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383</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392</v>
      </c>
      <c r="B938" s="310" t="s">
        <v>383</v>
      </c>
      <c r="C938" s="56">
        <v>45765</v>
      </c>
      <c r="D938" s="43">
        <v>26</v>
      </c>
      <c r="E938" s="43"/>
      <c r="F938" s="43" t="s">
        <v>1022</v>
      </c>
      <c r="G938" t="str">
        <f t="shared" si="14"/>
        <v>April</v>
      </c>
    </row>
    <row r="939" spans="1:7">
      <c r="A939" s="310" t="s">
        <v>550</v>
      </c>
      <c r="B939" s="157" t="s">
        <v>375</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375</v>
      </c>
      <c r="C942" s="56">
        <v>45765</v>
      </c>
      <c r="D942" s="43">
        <v>706</v>
      </c>
      <c r="E942" s="43"/>
      <c r="F942" s="43" t="s">
        <v>840</v>
      </c>
      <c r="G942" t="str">
        <f t="shared" si="14"/>
        <v>April</v>
      </c>
    </row>
    <row r="943" spans="1:7">
      <c r="A943" s="144" t="s">
        <v>695</v>
      </c>
      <c r="B943" s="312" t="s">
        <v>383</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392</v>
      </c>
      <c r="B951" s="310" t="s">
        <v>383</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383</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392</v>
      </c>
      <c r="B963" s="310" t="s">
        <v>383</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383</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392</v>
      </c>
      <c r="B977" s="310" t="s">
        <v>383</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383</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383</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383</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375</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383</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375</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346</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361</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361</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346</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374</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374</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374</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334</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374</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334</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374</v>
      </c>
      <c r="B1161" s="310" t="s">
        <v>743</v>
      </c>
      <c r="C1161" s="56">
        <v>45798</v>
      </c>
      <c r="F1161" s="364" t="s">
        <v>1153</v>
      </c>
      <c r="G1161" t="str">
        <f t="shared" si="21"/>
        <v>May</v>
      </c>
    </row>
    <row r="1162" spans="1:7">
      <c r="A1162" s="310" t="s">
        <v>346</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334</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366</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374</v>
      </c>
      <c r="B1175" s="311" t="s">
        <v>743</v>
      </c>
      <c r="C1175" s="56">
        <v>45800</v>
      </c>
      <c r="D1175" s="43">
        <v>236</v>
      </c>
      <c r="F1175" s="43" t="s">
        <v>840</v>
      </c>
      <c r="G1175" t="str">
        <f t="shared" si="21"/>
        <v>May</v>
      </c>
    </row>
    <row r="1176" spans="1:7">
      <c r="A1176" s="317" t="s">
        <v>346</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366</v>
      </c>
      <c r="B1179" s="310" t="s">
        <v>66</v>
      </c>
      <c r="C1179" s="56">
        <v>45800</v>
      </c>
      <c r="D1179" s="43">
        <v>285</v>
      </c>
      <c r="F1179" s="43" t="s">
        <v>1162</v>
      </c>
      <c r="G1179" t="str">
        <f t="shared" si="21"/>
        <v>May</v>
      </c>
    </row>
    <row r="1180" spans="1:7">
      <c r="A1180" s="144" t="s">
        <v>374</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334</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374</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374</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334</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334</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361</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334</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361</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334</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361</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334</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400</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379</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361</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361</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361</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372</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361</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372</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372</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369</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372</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369</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372</v>
      </c>
      <c r="B1599" s="739" t="s">
        <v>140</v>
      </c>
      <c r="C1599" s="56">
        <v>45918</v>
      </c>
      <c r="D1599" s="43">
        <v>361</v>
      </c>
      <c r="F1599" s="789" t="s">
        <v>1315</v>
      </c>
      <c r="G1599" t="s">
        <v>1282</v>
      </c>
    </row>
    <row r="1600" spans="1:7">
      <c r="A1600" s="69" t="s">
        <v>369</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403</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403</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372</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372</v>
      </c>
      <c r="B1641" s="677" t="s">
        <v>743</v>
      </c>
      <c r="C1641" s="56">
        <v>45924</v>
      </c>
      <c r="E1641" s="327">
        <v>1837</v>
      </c>
      <c r="F1641" s="69" t="s">
        <v>1334</v>
      </c>
      <c r="G1641" t="s">
        <v>1282</v>
      </c>
    </row>
    <row r="1642" spans="1:7">
      <c r="A1642" s="814" t="s">
        <v>369</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5" t="s">
        <v>1339</v>
      </c>
      <c r="C1665" s="56">
        <v>45929</v>
      </c>
      <c r="D1665" s="158">
        <v>1491</v>
      </c>
      <c r="G1665" t="s">
        <v>1282</v>
      </c>
    </row>
    <row r="1666" spans="1:7">
      <c r="A1666" s="310" t="s">
        <v>791</v>
      </c>
      <c r="B1666" s="795" t="s">
        <v>1340</v>
      </c>
      <c r="C1666" s="56">
        <v>45929</v>
      </c>
      <c r="D1666" s="43">
        <v>760</v>
      </c>
      <c r="G1666" t="s">
        <v>1282</v>
      </c>
    </row>
    <row r="1667" spans="1:7">
      <c r="A1667" s="856" t="s">
        <v>315</v>
      </c>
      <c r="B1667" s="793"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4"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4"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5" t="s">
        <v>321</v>
      </c>
      <c r="B1680" s="144" t="s">
        <v>743</v>
      </c>
      <c r="C1680" s="316">
        <v>45930</v>
      </c>
      <c r="E1680" s="142">
        <v>536</v>
      </c>
      <c r="G1680" t="s">
        <v>1282</v>
      </c>
    </row>
    <row r="1681" spans="1:7">
      <c r="A1681" s="875" t="s">
        <v>315</v>
      </c>
      <c r="B1681" s="144" t="s">
        <v>743</v>
      </c>
      <c r="C1681" s="316">
        <v>45930</v>
      </c>
      <c r="E1681" s="142">
        <v>886</v>
      </c>
      <c r="G1681" t="s">
        <v>1282</v>
      </c>
    </row>
    <row r="1682" spans="1:7">
      <c r="A1682" s="137" t="s">
        <v>223</v>
      </c>
      <c r="B1682" s="310" t="s">
        <v>224</v>
      </c>
      <c r="C1682" s="56">
        <v>45930</v>
      </c>
      <c r="D1682" s="158">
        <v>1016</v>
      </c>
      <c r="G1682" t="s">
        <v>1282</v>
      </c>
    </row>
    <row r="1683" spans="1:7">
      <c r="A1683" s="875"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6"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6" t="s">
        <v>332</v>
      </c>
      <c r="B1692" s="793"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6"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6" t="s">
        <v>332</v>
      </c>
      <c r="B1701" s="793" t="s">
        <v>140</v>
      </c>
      <c r="C1701" s="56">
        <v>45932</v>
      </c>
      <c r="D1701" s="158">
        <v>1472</v>
      </c>
      <c r="F1701" s="43" t="s">
        <v>1303</v>
      </c>
      <c r="G1701" t="s">
        <v>1349</v>
      </c>
    </row>
    <row r="1702" spans="1:7">
      <c r="A1702" s="876"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7" t="s">
        <v>332</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7" t="s">
        <v>332</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7" t="s">
        <v>332</v>
      </c>
      <c r="B1743" s="144" t="s">
        <v>140</v>
      </c>
      <c r="C1743" s="56">
        <v>45938</v>
      </c>
      <c r="D1743" s="43">
        <v>308</v>
      </c>
      <c r="F1743" s="43" t="s">
        <v>1365</v>
      </c>
      <c r="G1743" t="s">
        <v>1349</v>
      </c>
    </row>
    <row r="1744" spans="1:7">
      <c r="A1744" s="696"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1" t="s">
        <v>100</v>
      </c>
      <c r="B1749" s="415" t="s">
        <v>743</v>
      </c>
      <c r="C1749" s="56">
        <v>45939</v>
      </c>
      <c r="D1749" s="43">
        <v>270</v>
      </c>
      <c r="G1749" t="s">
        <v>1349</v>
      </c>
    </row>
    <row r="1750" spans="1:7">
      <c r="A1750" s="89" t="s">
        <v>760</v>
      </c>
      <c r="B1750" s="415" t="s">
        <v>743</v>
      </c>
      <c r="C1750" s="56">
        <v>45939</v>
      </c>
      <c r="D1750" s="43">
        <v>229</v>
      </c>
      <c r="G1750" t="s">
        <v>1349</v>
      </c>
    </row>
    <row r="1751" spans="1:7">
      <c r="A1751" s="738" t="s">
        <v>178</v>
      </c>
      <c r="B1751" s="738" t="s">
        <v>140</v>
      </c>
      <c r="C1751" s="56">
        <v>45939</v>
      </c>
      <c r="D1751" s="43">
        <v>980</v>
      </c>
      <c r="F1751" s="43" t="s">
        <v>1170</v>
      </c>
      <c r="G1751" t="s">
        <v>1349</v>
      </c>
    </row>
    <row r="1752" spans="1:7">
      <c r="A1752" s="347" t="s">
        <v>791</v>
      </c>
      <c r="B1752" s="412" t="s">
        <v>1367</v>
      </c>
      <c r="C1752" s="56">
        <v>45939</v>
      </c>
      <c r="F1752" s="785" t="s">
        <v>1038</v>
      </c>
      <c r="G1752" t="s">
        <v>1349</v>
      </c>
    </row>
    <row r="1753" spans="1:7">
      <c r="A1753" s="818" t="s">
        <v>332</v>
      </c>
      <c r="B1753" s="412" t="s">
        <v>140</v>
      </c>
      <c r="C1753" s="56">
        <v>45939</v>
      </c>
      <c r="F1753" s="661"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8" t="s">
        <v>790</v>
      </c>
      <c r="B1756" s="415" t="s">
        <v>743</v>
      </c>
      <c r="C1756" s="56">
        <v>45939</v>
      </c>
      <c r="D1756" s="43">
        <v>508</v>
      </c>
      <c r="G1756" t="s">
        <v>1349</v>
      </c>
    </row>
    <row r="1757" spans="1:7">
      <c r="A1757" s="813" t="s">
        <v>790</v>
      </c>
      <c r="B1757" s="164" t="s">
        <v>211</v>
      </c>
      <c r="C1757" s="56">
        <v>45939</v>
      </c>
      <c r="F1757" s="661"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1061" t="s">
        <v>743</v>
      </c>
      <c r="C1760" s="56">
        <v>45940</v>
      </c>
      <c r="G1760" t="s">
        <v>1349</v>
      </c>
    </row>
    <row r="1761" spans="1:7" ht="15">
      <c r="A1761" s="1060" t="s">
        <v>760</v>
      </c>
      <c r="B1761" s="1062" t="s">
        <v>743</v>
      </c>
      <c r="C1761" s="56">
        <v>45940</v>
      </c>
      <c r="G1761" t="s">
        <v>1349</v>
      </c>
    </row>
    <row r="1762" spans="1:7" ht="15">
      <c r="A1762" s="1063" t="s">
        <v>332</v>
      </c>
      <c r="B1762" s="1063" t="s">
        <v>743</v>
      </c>
      <c r="C1762" s="56">
        <v>45940</v>
      </c>
      <c r="F1762" s="1063" t="s">
        <v>1171</v>
      </c>
      <c r="G1762" t="s">
        <v>1349</v>
      </c>
    </row>
    <row r="1763" spans="1:7" ht="15">
      <c r="A1763" s="1064" t="s">
        <v>791</v>
      </c>
      <c r="B1763" s="1066" t="s">
        <v>1368</v>
      </c>
      <c r="C1763" s="56">
        <v>45940</v>
      </c>
      <c r="F1763" s="1066" t="s">
        <v>1038</v>
      </c>
      <c r="G1763" t="s">
        <v>1349</v>
      </c>
    </row>
    <row r="1764" spans="1:7" ht="15">
      <c r="A1764" s="1065" t="s">
        <v>1369</v>
      </c>
      <c r="B1764" s="1067" t="s">
        <v>743</v>
      </c>
      <c r="C1764" s="56">
        <v>45940</v>
      </c>
      <c r="F1764" s="1067" t="s">
        <v>1171</v>
      </c>
      <c r="G1764" t="s">
        <v>1349</v>
      </c>
    </row>
    <row r="1765" spans="1:7" ht="15">
      <c r="A1765" s="1068" t="s">
        <v>790</v>
      </c>
      <c r="B1765" s="1063" t="s">
        <v>743</v>
      </c>
      <c r="C1765" s="56">
        <v>45940</v>
      </c>
      <c r="G1765" t="s">
        <v>1349</v>
      </c>
    </row>
    <row r="1766" spans="1:7" ht="15">
      <c r="A1766" s="1061" t="s">
        <v>790</v>
      </c>
      <c r="B1766" s="1061" t="s">
        <v>211</v>
      </c>
      <c r="C1766" s="56">
        <v>45940</v>
      </c>
      <c r="G1766" t="s">
        <v>1349</v>
      </c>
    </row>
    <row r="1767" spans="1:7" ht="15">
      <c r="A1767" s="1062" t="s">
        <v>227</v>
      </c>
      <c r="B1767" s="1062" t="s">
        <v>228</v>
      </c>
      <c r="C1767" s="56">
        <v>45940</v>
      </c>
      <c r="G1767"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868</v>
      </c>
      <c r="V1" s="163" t="s">
        <v>1375</v>
      </c>
      <c r="W1" s="163" t="s">
        <v>1376</v>
      </c>
      <c r="X1" s="166" t="s">
        <v>1377</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1378</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1378</v>
      </c>
      <c r="S7" s="43" t="s">
        <v>273</v>
      </c>
      <c r="T7" s="43" t="s">
        <v>273</v>
      </c>
      <c r="U7" s="43" t="s">
        <v>273</v>
      </c>
      <c r="V7" s="69" t="s">
        <v>126</v>
      </c>
      <c r="W7" s="30"/>
      <c r="X7" s="69" t="s">
        <v>126</v>
      </c>
      <c r="Y7" t="e">
        <f>VLOOKUP(A7,#REF!,2,FALSE)</f>
        <v>#REF!</v>
      </c>
    </row>
    <row r="8" spans="1:25" ht="14.45">
      <c r="A8" s="180" t="s">
        <v>366</v>
      </c>
      <c r="B8" s="185" t="s">
        <v>210</v>
      </c>
      <c r="C8" s="181">
        <v>45742</v>
      </c>
      <c r="D8" s="190" t="s">
        <v>1379</v>
      </c>
      <c r="E8" s="122"/>
      <c r="F8" s="110"/>
      <c r="G8" s="110"/>
      <c r="H8" s="184">
        <v>84</v>
      </c>
      <c r="I8" s="186"/>
      <c r="J8" s="190" t="s">
        <v>57</v>
      </c>
      <c r="K8" s="190" t="s">
        <v>57</v>
      </c>
      <c r="L8" s="190" t="s">
        <v>63</v>
      </c>
      <c r="M8" s="198">
        <v>45716</v>
      </c>
      <c r="N8" s="30" t="s">
        <v>273</v>
      </c>
      <c r="O8" s="30" t="s">
        <v>273</v>
      </c>
      <c r="P8" s="766" t="s">
        <v>273</v>
      </c>
      <c r="Q8" s="69" t="s">
        <v>273</v>
      </c>
      <c r="R8" s="43" t="s">
        <v>1378</v>
      </c>
      <c r="S8" s="43" t="s">
        <v>273</v>
      </c>
      <c r="T8" s="43" t="s">
        <v>273</v>
      </c>
      <c r="U8" s="43" t="s">
        <v>273</v>
      </c>
      <c r="V8" s="69" t="s">
        <v>126</v>
      </c>
      <c r="W8" s="30"/>
      <c r="X8" s="69" t="s">
        <v>126</v>
      </c>
      <c r="Y8" t="e">
        <f>VLOOKUP(A8,#REF!,2,FALSE)</f>
        <v>#REF!</v>
      </c>
    </row>
    <row r="9" spans="1:25" ht="14.45">
      <c r="A9" s="180" t="s">
        <v>409</v>
      </c>
      <c r="B9" s="185" t="s">
        <v>210</v>
      </c>
      <c r="C9" s="181">
        <v>45742</v>
      </c>
      <c r="D9" s="551" t="s">
        <v>367</v>
      </c>
      <c r="E9" s="196"/>
      <c r="F9" s="141"/>
      <c r="G9" s="141"/>
      <c r="H9" s="190">
        <v>79</v>
      </c>
      <c r="I9" s="186"/>
      <c r="J9" s="190" t="s">
        <v>57</v>
      </c>
      <c r="K9" s="190" t="s">
        <v>57</v>
      </c>
      <c r="L9" s="190" t="s">
        <v>63</v>
      </c>
      <c r="M9" s="198">
        <v>45716</v>
      </c>
      <c r="N9" s="121" t="s">
        <v>273</v>
      </c>
      <c r="O9" s="54">
        <v>45718</v>
      </c>
      <c r="P9" s="121" t="s">
        <v>273</v>
      </c>
      <c r="Q9" s="69" t="s">
        <v>273</v>
      </c>
      <c r="R9" s="43" t="s">
        <v>1378</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1378</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1378</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1378</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1380</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1381</v>
      </c>
      <c r="N16" s="30" t="s">
        <v>273</v>
      </c>
      <c r="O16" s="54" t="s">
        <v>1381</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1380</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1380</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1380</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1380</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1380</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1380</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1380</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1378</v>
      </c>
      <c r="S31" s="43" t="s">
        <v>273</v>
      </c>
      <c r="T31" s="142" t="s">
        <v>273</v>
      </c>
      <c r="U31" s="117" t="s">
        <v>273</v>
      </c>
      <c r="V31" s="69" t="s">
        <v>273</v>
      </c>
      <c r="W31" s="54">
        <v>45779</v>
      </c>
      <c r="X31" s="69" t="s">
        <v>1380</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1378</v>
      </c>
      <c r="S32" s="43" t="s">
        <v>273</v>
      </c>
      <c r="T32" s="142" t="s">
        <v>273</v>
      </c>
      <c r="U32" s="43" t="s">
        <v>273</v>
      </c>
      <c r="V32" s="69" t="s">
        <v>273</v>
      </c>
      <c r="W32" s="54">
        <v>45792</v>
      </c>
      <c r="X32" s="69" t="s">
        <v>1380</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1378</v>
      </c>
      <c r="S33" s="43" t="s">
        <v>273</v>
      </c>
      <c r="T33" s="142" t="s">
        <v>273</v>
      </c>
      <c r="U33" s="43" t="s">
        <v>273</v>
      </c>
      <c r="V33" s="347" t="s">
        <v>273</v>
      </c>
      <c r="W33" s="54">
        <v>45812</v>
      </c>
      <c r="X33" s="69" t="s">
        <v>1380</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1378</v>
      </c>
      <c r="S34" s="43" t="s">
        <v>273</v>
      </c>
      <c r="T34" s="142" t="s">
        <v>273</v>
      </c>
      <c r="U34" s="43" t="s">
        <v>273</v>
      </c>
      <c r="V34" s="421" t="s">
        <v>273</v>
      </c>
      <c r="W34" s="170">
        <v>45797</v>
      </c>
      <c r="X34" s="69" t="s">
        <v>1380</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1378</v>
      </c>
      <c r="S35" s="43" t="s">
        <v>273</v>
      </c>
      <c r="T35" s="142" t="s">
        <v>273</v>
      </c>
      <c r="U35" s="173" t="s">
        <v>273</v>
      </c>
      <c r="V35" s="69" t="s">
        <v>273</v>
      </c>
      <c r="W35" s="54">
        <v>45789</v>
      </c>
      <c r="X35" s="347" t="s">
        <v>1380</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1378</v>
      </c>
      <c r="S36" s="43" t="s">
        <v>273</v>
      </c>
      <c r="T36" s="142" t="s">
        <v>273</v>
      </c>
      <c r="U36" s="43" t="s">
        <v>273</v>
      </c>
      <c r="V36" s="69" t="s">
        <v>273</v>
      </c>
      <c r="W36" s="54">
        <v>45824</v>
      </c>
      <c r="X36" s="347" t="s">
        <v>1380</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1378</v>
      </c>
      <c r="S37" s="43" t="s">
        <v>273</v>
      </c>
      <c r="T37" s="43" t="s">
        <v>273</v>
      </c>
      <c r="U37" s="173" t="s">
        <v>273</v>
      </c>
      <c r="V37" s="69" t="s">
        <v>273</v>
      </c>
      <c r="W37" s="159">
        <v>45789</v>
      </c>
      <c r="X37" s="69" t="s">
        <v>1380</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1378</v>
      </c>
      <c r="S38" s="43" t="s">
        <v>273</v>
      </c>
      <c r="T38" s="43" t="s">
        <v>273</v>
      </c>
      <c r="U38" s="173" t="s">
        <v>273</v>
      </c>
      <c r="V38" s="69" t="s">
        <v>273</v>
      </c>
      <c r="W38" s="54">
        <v>45789</v>
      </c>
      <c r="X38" s="69" t="s">
        <v>1380</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1378</v>
      </c>
      <c r="S39" s="43" t="s">
        <v>273</v>
      </c>
      <c r="T39" s="43" t="s">
        <v>273</v>
      </c>
      <c r="U39" s="173" t="s">
        <v>273</v>
      </c>
      <c r="V39" s="69" t="s">
        <v>273</v>
      </c>
      <c r="W39" s="54">
        <v>45789</v>
      </c>
      <c r="X39" s="69" t="s">
        <v>1380</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1380</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1380</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1380</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1380</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1380</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1380</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1380</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1380</v>
      </c>
    </row>
    <row r="50" spans="1:56" ht="14.45">
      <c r="A50" s="183" t="s">
        <v>629</v>
      </c>
      <c r="B50" s="180" t="s">
        <v>122</v>
      </c>
      <c r="C50" s="426">
        <v>45899</v>
      </c>
      <c r="D50" s="383" t="s">
        <v>370</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1380</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1380</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1380</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1380</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1378</v>
      </c>
      <c r="S57" s="43" t="s">
        <v>273</v>
      </c>
      <c r="T57" s="43" t="s">
        <v>273</v>
      </c>
      <c r="U57" s="43" t="s">
        <v>273</v>
      </c>
      <c r="V57" s="69" t="s">
        <v>273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1378</v>
      </c>
      <c r="S58" s="43" t="s">
        <v>273</v>
      </c>
      <c r="T58" s="43" t="s">
        <v>273</v>
      </c>
      <c r="U58" s="43" t="s">
        <v>273</v>
      </c>
      <c r="V58" s="347" t="s">
        <v>273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1378</v>
      </c>
      <c r="S59" s="43" t="s">
        <v>273</v>
      </c>
      <c r="T59" s="43" t="s">
        <v>273</v>
      </c>
      <c r="U59" s="43" t="s">
        <v>273</v>
      </c>
      <c r="V59" s="347" t="s">
        <v>273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1378</v>
      </c>
      <c r="S60" s="43" t="s">
        <v>273</v>
      </c>
      <c r="T60" s="43" t="s">
        <v>273</v>
      </c>
      <c r="U60" s="43" t="s">
        <v>273</v>
      </c>
      <c r="V60" s="347" t="s">
        <v>273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122</v>
      </c>
      <c r="C73" s="188">
        <v>45838</v>
      </c>
      <c r="D73" s="662" t="s">
        <v>335</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1382</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1378</v>
      </c>
      <c r="S81" s="43" t="s">
        <v>273</v>
      </c>
      <c r="T81" s="43" t="s">
        <v>273</v>
      </c>
      <c r="U81" s="117" t="s">
        <v>273</v>
      </c>
      <c r="V81" s="69" t="s">
        <v>273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1378</v>
      </c>
      <c r="S84" s="173" t="s">
        <v>273</v>
      </c>
      <c r="T84" s="173" t="s">
        <v>273</v>
      </c>
      <c r="U84" s="93" t="s">
        <v>273</v>
      </c>
      <c r="V84" s="69" t="s">
        <v>273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1378</v>
      </c>
      <c r="S85" s="173" t="s">
        <v>273</v>
      </c>
      <c r="T85" s="173" t="s">
        <v>273</v>
      </c>
      <c r="U85" s="93" t="s">
        <v>273</v>
      </c>
      <c r="V85" s="93" t="s">
        <v>273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1378</v>
      </c>
      <c r="S86" s="43" t="s">
        <v>273</v>
      </c>
      <c r="T86" s="43" t="s">
        <v>273</v>
      </c>
      <c r="U86" s="69" t="s">
        <v>273</v>
      </c>
      <c r="V86" s="69" t="s">
        <v>273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1378</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1378</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1378</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273</v>
      </c>
      <c r="O90" s="54">
        <v>45727</v>
      </c>
      <c r="P90" s="30" t="s">
        <v>273</v>
      </c>
      <c r="Q90" s="69" t="s">
        <v>273</v>
      </c>
      <c r="R90" s="43" t="s">
        <v>1378</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1378</v>
      </c>
      <c r="S91" s="69" t="s">
        <v>273</v>
      </c>
      <c r="T91" s="69" t="s">
        <v>273</v>
      </c>
      <c r="U91" s="69" t="s">
        <v>273</v>
      </c>
      <c r="V91" s="69" t="s">
        <v>273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1378</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1378</v>
      </c>
      <c r="S93" s="43" t="s">
        <v>273</v>
      </c>
      <c r="T93" s="43" t="s">
        <v>273</v>
      </c>
      <c r="U93" s="347" t="s">
        <v>273</v>
      </c>
      <c r="V93" s="69" t="s">
        <v>273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50</v>
      </c>
      <c r="C94" s="188">
        <v>45711</v>
      </c>
      <c r="D94" s="189" t="s">
        <v>347</v>
      </c>
      <c r="E94" s="197"/>
      <c r="F94" s="139"/>
      <c r="G94" s="139"/>
      <c r="H94" s="193">
        <v>86</v>
      </c>
      <c r="I94" s="186"/>
      <c r="J94" s="193" t="s">
        <v>57</v>
      </c>
      <c r="K94" s="193" t="s">
        <v>57</v>
      </c>
      <c r="L94" s="193" t="s">
        <v>63</v>
      </c>
      <c r="M94" s="199">
        <v>45714</v>
      </c>
      <c r="N94" s="30" t="s">
        <v>273</v>
      </c>
      <c r="O94" s="54">
        <v>45693</v>
      </c>
      <c r="P94" s="79" t="s">
        <v>273</v>
      </c>
      <c r="Q94" s="69" t="s">
        <v>273</v>
      </c>
      <c r="R94" s="69" t="s">
        <v>1378</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1378</v>
      </c>
      <c r="S95" s="69" t="s">
        <v>273</v>
      </c>
      <c r="T95" s="43" t="s">
        <v>273</v>
      </c>
      <c r="U95" s="69" t="s">
        <v>273</v>
      </c>
      <c r="V95" s="69" t="s">
        <v>273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50</v>
      </c>
      <c r="C96" s="188">
        <v>45711</v>
      </c>
      <c r="D96" s="749" t="s">
        <v>350</v>
      </c>
      <c r="E96" s="197"/>
      <c r="F96" s="139"/>
      <c r="G96" s="139"/>
      <c r="H96" s="193">
        <v>89</v>
      </c>
      <c r="I96" s="186"/>
      <c r="J96" s="193" t="s">
        <v>57</v>
      </c>
      <c r="K96" s="193" t="s">
        <v>57</v>
      </c>
      <c r="L96" s="193" t="s">
        <v>63</v>
      </c>
      <c r="M96" s="199">
        <v>45695</v>
      </c>
      <c r="N96" s="30" t="s">
        <v>273</v>
      </c>
      <c r="O96" s="54">
        <v>45694</v>
      </c>
      <c r="P96" s="30" t="s">
        <v>273</v>
      </c>
      <c r="Q96" s="69" t="s">
        <v>273</v>
      </c>
      <c r="R96" s="93" t="s">
        <v>1378</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350</v>
      </c>
      <c r="E97" s="197"/>
      <c r="F97" s="139"/>
      <c r="G97" s="139"/>
      <c r="H97" s="193">
        <v>86</v>
      </c>
      <c r="I97" s="186"/>
      <c r="J97" s="193" t="s">
        <v>57</v>
      </c>
      <c r="K97" s="193" t="s">
        <v>57</v>
      </c>
      <c r="L97" s="193" t="s">
        <v>63</v>
      </c>
      <c r="M97" s="199">
        <v>45698</v>
      </c>
      <c r="N97" s="30" t="s">
        <v>273</v>
      </c>
      <c r="O97" s="54">
        <v>45688</v>
      </c>
      <c r="P97" s="30" t="s">
        <v>273</v>
      </c>
      <c r="Q97" s="69" t="s">
        <v>273</v>
      </c>
      <c r="R97" s="69" t="s">
        <v>1378</v>
      </c>
      <c r="S97" s="69" t="s">
        <v>273</v>
      </c>
      <c r="T97" s="69" t="s">
        <v>273</v>
      </c>
      <c r="U97" s="69" t="s">
        <v>273</v>
      </c>
      <c r="V97" s="43" t="s">
        <v>273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6" t="s">
        <v>380</v>
      </c>
      <c r="E98" s="197"/>
      <c r="F98" s="139"/>
      <c r="G98" s="139"/>
      <c r="H98" s="193">
        <v>77</v>
      </c>
      <c r="I98" s="186"/>
      <c r="J98" s="193" t="s">
        <v>57</v>
      </c>
      <c r="K98" s="193" t="s">
        <v>57</v>
      </c>
      <c r="L98" s="193" t="s">
        <v>63</v>
      </c>
      <c r="M98" s="199">
        <v>45686</v>
      </c>
      <c r="N98" s="30" t="s">
        <v>273</v>
      </c>
      <c r="O98" s="54">
        <v>45692</v>
      </c>
      <c r="P98" s="30" t="s">
        <v>273</v>
      </c>
      <c r="Q98" s="43" t="s">
        <v>273</v>
      </c>
      <c r="R98" s="43" t="s">
        <v>1378</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1378</v>
      </c>
      <c r="S99" s="43" t="s">
        <v>273</v>
      </c>
      <c r="T99" s="117" t="s">
        <v>273</v>
      </c>
      <c r="U99" s="151" t="s">
        <v>273</v>
      </c>
      <c r="V99" s="69" t="s">
        <v>273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1378</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2"/>
      <c r="F101" s="782"/>
      <c r="G101" s="782"/>
      <c r="H101" s="193">
        <v>84</v>
      </c>
      <c r="I101" s="186"/>
      <c r="J101" s="193" t="s">
        <v>57</v>
      </c>
      <c r="K101" s="193" t="s">
        <v>57</v>
      </c>
      <c r="L101" s="193" t="s">
        <v>63</v>
      </c>
      <c r="M101" s="199">
        <v>45698</v>
      </c>
      <c r="N101" s="30" t="s">
        <v>273</v>
      </c>
      <c r="O101" s="54">
        <v>45695</v>
      </c>
      <c r="P101" s="30" t="s">
        <v>273</v>
      </c>
      <c r="Q101" s="43" t="s">
        <v>273</v>
      </c>
      <c r="R101" s="43" t="s">
        <v>1378</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1378</v>
      </c>
      <c r="S102" s="43" t="s">
        <v>273</v>
      </c>
      <c r="T102" s="43" t="s">
        <v>273</v>
      </c>
      <c r="U102" s="43" t="s">
        <v>273</v>
      </c>
      <c r="V102" s="168" t="s">
        <v>273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50</v>
      </c>
      <c r="C103" s="188">
        <v>45688</v>
      </c>
      <c r="D103" s="189" t="s">
        <v>355</v>
      </c>
      <c r="E103" s="782"/>
      <c r="F103" s="782"/>
      <c r="G103" s="782"/>
      <c r="H103" s="190">
        <v>86</v>
      </c>
      <c r="I103" s="186"/>
      <c r="J103" s="193" t="s">
        <v>57</v>
      </c>
      <c r="K103" s="193" t="s">
        <v>57</v>
      </c>
      <c r="L103" s="190" t="s">
        <v>63</v>
      </c>
      <c r="M103" s="200">
        <v>45677</v>
      </c>
      <c r="N103" s="30" t="s">
        <v>273</v>
      </c>
      <c r="O103" s="54">
        <v>45675</v>
      </c>
      <c r="P103" s="88" t="s">
        <v>273</v>
      </c>
      <c r="Q103" s="43" t="s">
        <v>273</v>
      </c>
      <c r="R103" s="43" t="s">
        <v>1378</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1378</v>
      </c>
      <c r="S104" s="43" t="s">
        <v>273</v>
      </c>
      <c r="T104" s="43" t="s">
        <v>273</v>
      </c>
      <c r="U104" s="43" t="s">
        <v>273</v>
      </c>
      <c r="V104" s="142" t="s">
        <v>273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2"/>
      <c r="F105" s="782"/>
      <c r="G105" s="782"/>
      <c r="H105" s="190">
        <v>88</v>
      </c>
      <c r="I105" s="186"/>
      <c r="J105" s="193" t="s">
        <v>57</v>
      </c>
      <c r="K105" s="193" t="s">
        <v>57</v>
      </c>
      <c r="L105" s="193" t="s">
        <v>63</v>
      </c>
      <c r="M105" s="200">
        <v>45742</v>
      </c>
      <c r="N105" s="30" t="s">
        <v>273</v>
      </c>
      <c r="O105" s="54">
        <v>45743</v>
      </c>
      <c r="P105" s="88" t="s">
        <v>273</v>
      </c>
      <c r="Q105" s="160" t="s">
        <v>273</v>
      </c>
      <c r="R105" s="69" t="s">
        <v>1378</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2"/>
      <c r="F106" s="782"/>
      <c r="G106" s="782"/>
      <c r="H106" s="190">
        <v>88</v>
      </c>
      <c r="I106" s="186"/>
      <c r="J106" s="193" t="s">
        <v>57</v>
      </c>
      <c r="K106" s="193" t="s">
        <v>57</v>
      </c>
      <c r="L106" s="190" t="s">
        <v>63</v>
      </c>
      <c r="M106" s="200">
        <v>45706</v>
      </c>
      <c r="N106" s="30" t="s">
        <v>273</v>
      </c>
      <c r="O106" s="54">
        <v>45679</v>
      </c>
      <c r="P106" s="88" t="s">
        <v>273</v>
      </c>
      <c r="Q106" s="43" t="s">
        <v>273</v>
      </c>
      <c r="R106" s="43" t="s">
        <v>1378</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1378</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1378</v>
      </c>
      <c r="S108" s="43" t="s">
        <v>273</v>
      </c>
      <c r="T108" s="43" t="s">
        <v>273</v>
      </c>
      <c r="U108" s="89" t="s">
        <v>273</v>
      </c>
      <c r="V108" s="503" t="s">
        <v>273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1" t="s">
        <v>393</v>
      </c>
      <c r="E109"/>
      <c r="F109"/>
      <c r="G109"/>
      <c r="H109" s="190">
        <v>57</v>
      </c>
      <c r="I109" s="186"/>
      <c r="J109" s="184" t="s">
        <v>57</v>
      </c>
      <c r="K109" s="184" t="s">
        <v>57</v>
      </c>
      <c r="L109" s="184" t="s">
        <v>63</v>
      </c>
      <c r="M109" s="200">
        <v>45741</v>
      </c>
      <c r="N109" s="30" t="s">
        <v>273</v>
      </c>
      <c r="O109" s="54">
        <v>45744</v>
      </c>
      <c r="P109" s="79" t="s">
        <v>273</v>
      </c>
      <c r="Q109" s="43" t="s">
        <v>273</v>
      </c>
      <c r="R109" s="347" t="s">
        <v>1378</v>
      </c>
      <c r="S109" s="43" t="s">
        <v>273</v>
      </c>
      <c r="T109" s="43" t="s">
        <v>273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1378</v>
      </c>
      <c r="S110" s="43" t="s">
        <v>273</v>
      </c>
      <c r="T110" s="43" t="s">
        <v>273</v>
      </c>
      <c r="U110" s="89" t="s">
        <v>273</v>
      </c>
      <c r="V110" s="503" t="s">
        <v>273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1378</v>
      </c>
      <c r="S111" s="43" t="s">
        <v>273</v>
      </c>
      <c r="T111" s="43" t="s">
        <v>273</v>
      </c>
      <c r="U111" s="43" t="s">
        <v>273</v>
      </c>
      <c r="V111" s="206" t="s">
        <v>273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1378</v>
      </c>
      <c r="S112" s="43" t="s">
        <v>273</v>
      </c>
      <c r="T112" s="43" t="s">
        <v>273</v>
      </c>
      <c r="U112" s="43" t="s">
        <v>273</v>
      </c>
      <c r="V112" s="206" t="s">
        <v>273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1378</v>
      </c>
      <c r="S113" s="117" t="s">
        <v>273</v>
      </c>
      <c r="T113" s="43" t="s">
        <v>273</v>
      </c>
      <c r="U113" s="43" t="s">
        <v>273</v>
      </c>
      <c r="V113" s="206" t="s">
        <v>273</v>
      </c>
      <c r="W113" s="501">
        <v>45791</v>
      </c>
      <c r="X113" s="151" t="s">
        <v>1380</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1378</v>
      </c>
      <c r="S114" s="117" t="s">
        <v>273</v>
      </c>
      <c r="T114" s="43" t="s">
        <v>273</v>
      </c>
      <c r="U114" s="160" t="s">
        <v>273</v>
      </c>
      <c r="V114" s="206" t="s">
        <v>273</v>
      </c>
      <c r="W114" s="54">
        <v>45798</v>
      </c>
      <c r="X114" s="69" t="s">
        <v>1380</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1378</v>
      </c>
      <c r="S115" s="43" t="s">
        <v>273</v>
      </c>
      <c r="T115" s="43" t="s">
        <v>273</v>
      </c>
      <c r="U115" s="43" t="s">
        <v>273</v>
      </c>
      <c r="V115" s="89" t="s">
        <v>273</v>
      </c>
      <c r="W115" s="54">
        <v>45814</v>
      </c>
      <c r="X115" s="69" t="s">
        <v>1380</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1378</v>
      </c>
      <c r="S116" s="43" t="s">
        <v>273</v>
      </c>
      <c r="T116" s="43" t="s">
        <v>273</v>
      </c>
      <c r="U116" s="43" t="s">
        <v>273</v>
      </c>
      <c r="V116" s="503" t="s">
        <v>273</v>
      </c>
      <c r="W116" s="54">
        <v>45807</v>
      </c>
      <c r="X116" s="69" t="s">
        <v>1380</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1378</v>
      </c>
      <c r="S117" s="43" t="s">
        <v>273</v>
      </c>
      <c r="T117" s="43" t="s">
        <v>273</v>
      </c>
      <c r="U117" s="43" t="s">
        <v>273</v>
      </c>
      <c r="V117" s="89" t="s">
        <v>273</v>
      </c>
      <c r="W117" s="54">
        <v>45811</v>
      </c>
      <c r="X117" s="69" t="s">
        <v>1380</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1378</v>
      </c>
      <c r="S118" s="43" t="s">
        <v>273</v>
      </c>
      <c r="T118" s="43" t="s">
        <v>273</v>
      </c>
      <c r="U118" s="160" t="s">
        <v>273</v>
      </c>
      <c r="V118" s="89" t="s">
        <v>273</v>
      </c>
      <c r="W118" s="54">
        <v>45810</v>
      </c>
      <c r="X118" s="69" t="s">
        <v>1380</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1378</v>
      </c>
      <c r="S119" s="43" t="s">
        <v>273</v>
      </c>
      <c r="T119" s="43" t="s">
        <v>273</v>
      </c>
      <c r="U119" s="160" t="s">
        <v>273</v>
      </c>
      <c r="V119" s="89" t="s">
        <v>273</v>
      </c>
      <c r="W119" s="54">
        <v>45813</v>
      </c>
      <c r="X119" s="69" t="s">
        <v>1380</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1378</v>
      </c>
      <c r="S120" s="43" t="s">
        <v>273</v>
      </c>
      <c r="T120" s="43" t="s">
        <v>273</v>
      </c>
      <c r="U120" s="43" t="s">
        <v>273</v>
      </c>
      <c r="V120" s="89" t="s">
        <v>273</v>
      </c>
      <c r="W120" s="54">
        <v>45811</v>
      </c>
      <c r="X120" s="69" t="s">
        <v>1380</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1378</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1378</v>
      </c>
      <c r="S122" s="43" t="s">
        <v>273</v>
      </c>
      <c r="T122" s="43" t="s">
        <v>273</v>
      </c>
      <c r="U122" s="160" t="s">
        <v>273</v>
      </c>
      <c r="V122" s="160" t="s">
        <v>273</v>
      </c>
      <c r="W122" s="54">
        <v>45789</v>
      </c>
      <c r="X122" s="69" t="s">
        <v>1380</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1378</v>
      </c>
      <c r="S123" s="43" t="s">
        <v>273</v>
      </c>
      <c r="T123" s="43" t="s">
        <v>273</v>
      </c>
      <c r="U123" s="43" t="s">
        <v>273</v>
      </c>
      <c r="V123" s="69" t="s">
        <v>273</v>
      </c>
      <c r="W123" s="54">
        <v>45811</v>
      </c>
      <c r="X123" s="69" t="s">
        <v>1380</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1378</v>
      </c>
      <c r="S124" s="43" t="s">
        <v>273</v>
      </c>
      <c r="T124" s="43" t="s">
        <v>273</v>
      </c>
      <c r="U124" s="43" t="s">
        <v>1383</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1378</v>
      </c>
      <c r="S125" s="43" t="s">
        <v>273</v>
      </c>
      <c r="T125" s="43" t="s">
        <v>273</v>
      </c>
      <c r="U125" s="43" t="s">
        <v>273</v>
      </c>
      <c r="V125" s="43" t="s">
        <v>273</v>
      </c>
      <c r="W125" s="54">
        <v>45814</v>
      </c>
      <c r="X125" s="69" t="s">
        <v>1380</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1378</v>
      </c>
      <c r="S126" s="43" t="s">
        <v>273</v>
      </c>
      <c r="T126" s="43" t="s">
        <v>273</v>
      </c>
      <c r="U126" s="43" t="s">
        <v>273</v>
      </c>
      <c r="V126" s="89" t="s">
        <v>273</v>
      </c>
      <c r="W126" s="54">
        <v>45819</v>
      </c>
      <c r="X126" s="69" t="s">
        <v>1380</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1378</v>
      </c>
      <c r="S127" s="43" t="s">
        <v>273</v>
      </c>
      <c r="T127" s="43" t="s">
        <v>273</v>
      </c>
      <c r="U127" s="43" t="s">
        <v>273</v>
      </c>
      <c r="V127" s="89" t="s">
        <v>273</v>
      </c>
      <c r="W127" s="54">
        <v>45812</v>
      </c>
      <c r="X127" s="69" t="s">
        <v>1380</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1378</v>
      </c>
      <c r="S128" s="43" t="s">
        <v>273</v>
      </c>
      <c r="T128" s="43" t="s">
        <v>273</v>
      </c>
      <c r="U128" s="43" t="s">
        <v>273</v>
      </c>
      <c r="V128" s="89" t="s">
        <v>273</v>
      </c>
      <c r="W128" s="170">
        <v>45883</v>
      </c>
      <c r="X128" s="69" t="s">
        <v>1380</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1378</v>
      </c>
      <c r="S129" s="43" t="s">
        <v>273</v>
      </c>
      <c r="T129" s="117" t="s">
        <v>273</v>
      </c>
      <c r="U129" s="117" t="s">
        <v>273</v>
      </c>
      <c r="V129" s="89" t="s">
        <v>273</v>
      </c>
      <c r="W129" s="170">
        <v>45814</v>
      </c>
      <c r="X129" s="69" t="s">
        <v>1380</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1378</v>
      </c>
      <c r="S130" s="43" t="s">
        <v>273</v>
      </c>
      <c r="T130" s="43" t="s">
        <v>273</v>
      </c>
      <c r="U130" s="43" t="s">
        <v>273</v>
      </c>
      <c r="V130" s="89" t="s">
        <v>273</v>
      </c>
      <c r="W130" s="54">
        <v>45798</v>
      </c>
      <c r="X130" s="69" t="s">
        <v>1380</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1378</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1378</v>
      </c>
      <c r="S132" s="43" t="s">
        <v>273</v>
      </c>
      <c r="T132" s="43" t="s">
        <v>273</v>
      </c>
      <c r="U132" s="43" t="s">
        <v>273</v>
      </c>
      <c r="V132" s="43" t="s">
        <v>273</v>
      </c>
      <c r="W132" s="54">
        <v>45820</v>
      </c>
      <c r="X132" s="69" t="s">
        <v>1380</v>
      </c>
      <c r="Y132" t="e">
        <f>VLOOKUP(A132,#REF!,2,FALSE)</f>
        <v>#REF!</v>
      </c>
    </row>
    <row r="133" spans="1:25" ht="15" customHeight="1">
      <c r="A133" s="372" t="s">
        <v>584</v>
      </c>
      <c r="B133" s="423" t="s">
        <v>50</v>
      </c>
      <c r="C133" s="381">
        <v>45742</v>
      </c>
      <c r="D133" s="439" t="s">
        <v>1384</v>
      </c>
      <c r="E133" s="375"/>
      <c r="F133" s="375"/>
      <c r="G133" s="375"/>
      <c r="H133" s="375">
        <v>38</v>
      </c>
      <c r="I133" s="374"/>
      <c r="J133" s="375" t="s">
        <v>57</v>
      </c>
      <c r="K133" s="375" t="s">
        <v>57</v>
      </c>
      <c r="L133" s="375" t="s">
        <v>63</v>
      </c>
      <c r="M133" s="49" t="s">
        <v>273</v>
      </c>
      <c r="N133" s="49" t="s">
        <v>273</v>
      </c>
      <c r="O133" s="54">
        <v>45701</v>
      </c>
      <c r="P133" s="30" t="s">
        <v>273</v>
      </c>
      <c r="Q133" s="69" t="s">
        <v>273</v>
      </c>
      <c r="R133" s="43" t="s">
        <v>1378</v>
      </c>
      <c r="S133" s="43" t="s">
        <v>273</v>
      </c>
      <c r="T133" s="43" t="s">
        <v>273</v>
      </c>
      <c r="U133" s="43" t="s">
        <v>273</v>
      </c>
      <c r="V133" s="69" t="s">
        <v>273</v>
      </c>
      <c r="W133" s="54">
        <v>45821</v>
      </c>
      <c r="X133" s="69" t="s">
        <v>1380</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1378</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1378</v>
      </c>
      <c r="S135" s="43" t="s">
        <v>273</v>
      </c>
      <c r="T135" s="43" t="s">
        <v>273</v>
      </c>
      <c r="U135" s="160" t="s">
        <v>273</v>
      </c>
      <c r="V135" s="43" t="s">
        <v>273</v>
      </c>
      <c r="W135" s="54">
        <v>45819</v>
      </c>
      <c r="X135" s="69" t="s">
        <v>1380</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1378</v>
      </c>
      <c r="S136" s="43" t="s">
        <v>273</v>
      </c>
      <c r="T136" s="43" t="s">
        <v>273</v>
      </c>
      <c r="U136" s="43" t="s">
        <v>273</v>
      </c>
      <c r="V136" s="43" t="s">
        <v>273</v>
      </c>
      <c r="W136" s="54">
        <v>45791</v>
      </c>
      <c r="X136" s="69" t="s">
        <v>1380</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1378</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1378</v>
      </c>
      <c r="S138" s="43" t="s">
        <v>273</v>
      </c>
      <c r="T138" s="43" t="s">
        <v>273</v>
      </c>
      <c r="U138" s="43" t="s">
        <v>273</v>
      </c>
      <c r="V138" s="43" t="s">
        <v>273</v>
      </c>
      <c r="W138" s="54">
        <v>45790</v>
      </c>
      <c r="X138" s="69" t="s">
        <v>1380</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1378</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1378</v>
      </c>
      <c r="S140" s="43" t="s">
        <v>273</v>
      </c>
      <c r="T140" s="43" t="s">
        <v>273</v>
      </c>
      <c r="U140" s="89" t="s">
        <v>273</v>
      </c>
      <c r="V140" s="69" t="s">
        <v>273</v>
      </c>
      <c r="W140" s="54">
        <v>45819</v>
      </c>
      <c r="X140" s="69" t="s">
        <v>1380</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1378</v>
      </c>
      <c r="S141" s="43" t="s">
        <v>273</v>
      </c>
      <c r="T141" s="43" t="s">
        <v>273</v>
      </c>
      <c r="U141" s="89" t="s">
        <v>273</v>
      </c>
      <c r="V141" s="89" t="s">
        <v>273</v>
      </c>
      <c r="W141" s="54">
        <v>45811</v>
      </c>
      <c r="X141" s="69" t="s">
        <v>1380</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1378</v>
      </c>
      <c r="S142" s="43" t="s">
        <v>273</v>
      </c>
      <c r="T142" s="43" t="s">
        <v>273</v>
      </c>
      <c r="U142" s="160" t="s">
        <v>273</v>
      </c>
      <c r="V142" s="69" t="s">
        <v>126</v>
      </c>
      <c r="W142" s="30"/>
      <c r="X142" s="69" t="s">
        <v>126</v>
      </c>
      <c r="Y142" t="e">
        <f>VLOOKUP(A142,#REF!,2,FALSE)</f>
        <v>#REF!</v>
      </c>
    </row>
    <row r="143" spans="1:25" ht="15" customHeight="1">
      <c r="A143" s="372" t="s">
        <v>357</v>
      </c>
      <c r="B143" s="423" t="s">
        <v>50</v>
      </c>
      <c r="C143" s="778">
        <v>45688</v>
      </c>
      <c r="D143" s="552" t="s">
        <v>359</v>
      </c>
      <c r="E143" s="552"/>
      <c r="F143" s="552"/>
      <c r="G143" s="552"/>
      <c r="H143" s="439">
        <v>79</v>
      </c>
      <c r="I143" s="374"/>
      <c r="J143" s="571" t="s">
        <v>57</v>
      </c>
      <c r="K143" s="571" t="s">
        <v>57</v>
      </c>
      <c r="L143" s="375" t="s">
        <v>63</v>
      </c>
      <c r="M143" s="49" t="s">
        <v>273</v>
      </c>
      <c r="N143" s="49" t="s">
        <v>273</v>
      </c>
      <c r="O143" s="200">
        <v>45675</v>
      </c>
      <c r="P143" s="30" t="s">
        <v>273</v>
      </c>
      <c r="Q143" s="69" t="s">
        <v>273</v>
      </c>
      <c r="R143" s="43" t="s">
        <v>1378</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361</v>
      </c>
      <c r="B148" s="423" t="s">
        <v>50</v>
      </c>
      <c r="C148" s="417">
        <v>45991</v>
      </c>
      <c r="D148" s="427" t="s">
        <v>363</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396</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1378</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1378</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1378</v>
      </c>
      <c r="S153" s="43" t="s">
        <v>273</v>
      </c>
      <c r="T153" s="160" t="s">
        <v>273</v>
      </c>
      <c r="U153" s="160" t="s">
        <v>273</v>
      </c>
      <c r="V153" s="43" t="s">
        <v>273</v>
      </c>
      <c r="W153" s="54">
        <v>45807</v>
      </c>
      <c r="X153" s="69" t="s">
        <v>1380</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1378</v>
      </c>
      <c r="S154" s="43" t="s">
        <v>273</v>
      </c>
      <c r="T154" s="160" t="s">
        <v>273</v>
      </c>
      <c r="U154" s="160" t="s">
        <v>273</v>
      </c>
      <c r="V154" s="43" t="s">
        <v>273</v>
      </c>
      <c r="W154" s="170">
        <v>45792</v>
      </c>
      <c r="X154" s="151" t="s">
        <v>1380</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1378</v>
      </c>
      <c r="S155" s="43" t="s">
        <v>273</v>
      </c>
      <c r="T155" s="43" t="s">
        <v>273</v>
      </c>
      <c r="U155" s="160" t="s">
        <v>273</v>
      </c>
      <c r="V155" s="43" t="s">
        <v>273</v>
      </c>
      <c r="W155" s="370">
        <v>45821</v>
      </c>
      <c r="X155" s="69" t="s">
        <v>1380</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1378</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1378</v>
      </c>
      <c r="S158" s="43" t="s">
        <v>273</v>
      </c>
      <c r="T158" s="43" t="s">
        <v>273</v>
      </c>
      <c r="U158" s="160" t="s">
        <v>273</v>
      </c>
      <c r="V158" s="160" t="s">
        <v>273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1380</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1380</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1380</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1380</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1380</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70" t="s">
        <v>401</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440</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1404</v>
      </c>
      <c r="B8" s="461" t="s">
        <v>1405</v>
      </c>
      <c r="C8" s="16">
        <v>45748</v>
      </c>
      <c r="D8" s="16" t="s">
        <v>1395</v>
      </c>
      <c r="E8" s="96" t="s">
        <v>52</v>
      </c>
      <c r="F8" s="97" t="s">
        <v>52</v>
      </c>
      <c r="G8" s="663" t="s">
        <v>1406</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1428</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1429</v>
      </c>
    </row>
    <row r="26" spans="1:30" ht="24.75" customHeight="1">
      <c r="A26" s="103" t="s">
        <v>1430</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1431</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1432</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1433</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1434</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1435</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1436</v>
      </c>
      <c r="B1" s="1056"/>
      <c r="C1" s="1056"/>
      <c r="E1" s="1056" t="s">
        <v>1437</v>
      </c>
      <c r="F1" s="1056"/>
      <c r="G1" s="1056"/>
      <c r="I1" s="1056" t="s">
        <v>1438</v>
      </c>
      <c r="J1" s="1056"/>
      <c r="K1" s="1056"/>
    </row>
    <row r="2" spans="1:30">
      <c r="A2" s="44" t="s">
        <v>21</v>
      </c>
      <c r="B2" t="s">
        <v>731</v>
      </c>
      <c r="E2" s="44" t="s">
        <v>1439</v>
      </c>
      <c r="I2" s="44" t="s">
        <v>22</v>
      </c>
      <c r="J2" t="s">
        <v>731</v>
      </c>
      <c r="U2" s="44" t="s">
        <v>27</v>
      </c>
      <c r="V2" t="s">
        <v>1440</v>
      </c>
    </row>
    <row r="3" spans="1:30">
      <c r="E3" s="44" t="s">
        <v>22</v>
      </c>
      <c r="F3" s="44" t="s">
        <v>19</v>
      </c>
      <c r="G3" t="s">
        <v>737</v>
      </c>
      <c r="P3" s="44" t="s">
        <v>1441</v>
      </c>
      <c r="Q3" t="s">
        <v>1436</v>
      </c>
      <c r="U3" s="44" t="s">
        <v>1441</v>
      </c>
      <c r="V3" t="s">
        <v>1436</v>
      </c>
    </row>
    <row r="4" spans="1:30">
      <c r="A4" s="44" t="s">
        <v>1442</v>
      </c>
      <c r="E4" t="s">
        <v>140</v>
      </c>
      <c r="G4">
        <v>91874</v>
      </c>
      <c r="I4" s="44" t="s">
        <v>1439</v>
      </c>
      <c r="AB4" t="s">
        <v>1443</v>
      </c>
      <c r="AC4">
        <v>22</v>
      </c>
    </row>
    <row r="5" spans="1:30">
      <c r="A5" s="44" t="s">
        <v>27</v>
      </c>
      <c r="B5" s="44" t="s">
        <v>19</v>
      </c>
      <c r="C5" t="s">
        <v>737</v>
      </c>
      <c r="E5" t="s">
        <v>353</v>
      </c>
      <c r="G5">
        <v>6526</v>
      </c>
      <c r="I5" s="44" t="s">
        <v>19</v>
      </c>
      <c r="J5" t="s">
        <v>737</v>
      </c>
      <c r="P5" s="44" t="s">
        <v>1444</v>
      </c>
      <c r="U5" s="44" t="s">
        <v>1444</v>
      </c>
      <c r="AB5" t="s">
        <v>1445</v>
      </c>
      <c r="AC5">
        <v>13</v>
      </c>
    </row>
    <row r="6" spans="1:30">
      <c r="A6" t="s">
        <v>734</v>
      </c>
      <c r="E6" t="s">
        <v>77</v>
      </c>
      <c r="G6">
        <v>49220</v>
      </c>
      <c r="I6" t="s">
        <v>398</v>
      </c>
      <c r="J6">
        <v>153</v>
      </c>
      <c r="P6" s="44" t="s">
        <v>27</v>
      </c>
      <c r="Q6" s="44" t="s">
        <v>1446</v>
      </c>
      <c r="R6" t="s">
        <v>737</v>
      </c>
      <c r="U6" s="44" t="s">
        <v>1447</v>
      </c>
      <c r="V6" s="44" t="s">
        <v>1446</v>
      </c>
      <c r="W6" t="s">
        <v>737</v>
      </c>
    </row>
    <row r="7" spans="1:30">
      <c r="E7" t="s">
        <v>71</v>
      </c>
      <c r="G7">
        <v>15415</v>
      </c>
      <c r="I7" t="s">
        <v>346</v>
      </c>
      <c r="J7">
        <v>7980</v>
      </c>
      <c r="P7" t="s">
        <v>1440</v>
      </c>
      <c r="Q7" t="s">
        <v>446</v>
      </c>
      <c r="R7">
        <v>1</v>
      </c>
      <c r="U7" t="s">
        <v>1448</v>
      </c>
      <c r="W7">
        <v>1</v>
      </c>
      <c r="AC7" t="s">
        <v>1449</v>
      </c>
      <c r="AD7" t="s">
        <v>1450</v>
      </c>
    </row>
    <row r="8" spans="1:30">
      <c r="E8" t="s">
        <v>66</v>
      </c>
      <c r="G8">
        <v>24514</v>
      </c>
      <c r="I8" t="s">
        <v>349</v>
      </c>
      <c r="J8">
        <v>7562</v>
      </c>
      <c r="Q8" t="s">
        <v>448</v>
      </c>
      <c r="R8">
        <v>1</v>
      </c>
      <c r="U8" t="s">
        <v>1451</v>
      </c>
      <c r="W8">
        <v>1</v>
      </c>
      <c r="AA8" t="s">
        <v>1452</v>
      </c>
      <c r="AB8" s="263">
        <v>203521</v>
      </c>
      <c r="AC8" s="319">
        <f>AC5/AC4</f>
        <v>0.59090909090909094</v>
      </c>
      <c r="AD8" s="319">
        <f>AB9/AB8</f>
        <v>0.31446386367991508</v>
      </c>
    </row>
    <row r="9" spans="1:30">
      <c r="E9" t="s">
        <v>60</v>
      </c>
      <c r="G9">
        <v>15789</v>
      </c>
      <c r="I9" t="s">
        <v>379</v>
      </c>
      <c r="J9">
        <v>5005</v>
      </c>
      <c r="Q9" t="s">
        <v>1453</v>
      </c>
      <c r="R9">
        <v>1</v>
      </c>
      <c r="U9" t="s">
        <v>1454</v>
      </c>
      <c r="V9" t="s">
        <v>1453</v>
      </c>
      <c r="W9">
        <v>1</v>
      </c>
      <c r="AA9" t="s">
        <v>1455</v>
      </c>
      <c r="AB9">
        <v>64000</v>
      </c>
    </row>
    <row r="10" spans="1:30">
      <c r="E10" t="s">
        <v>358</v>
      </c>
      <c r="G10">
        <v>4975</v>
      </c>
      <c r="I10" t="s">
        <v>352</v>
      </c>
      <c r="J10">
        <v>6526</v>
      </c>
      <c r="Q10" t="s">
        <v>538</v>
      </c>
      <c r="R10">
        <v>1</v>
      </c>
      <c r="V10" t="s">
        <v>542</v>
      </c>
      <c r="W10">
        <v>1</v>
      </c>
    </row>
    <row r="11" spans="1:30">
      <c r="E11" t="s">
        <v>375</v>
      </c>
      <c r="G11">
        <v>9984</v>
      </c>
      <c r="I11" t="s">
        <v>386</v>
      </c>
      <c r="J11">
        <v>2931</v>
      </c>
      <c r="Q11" t="s">
        <v>542</v>
      </c>
      <c r="R11">
        <v>1</v>
      </c>
      <c r="V11" t="s">
        <v>392</v>
      </c>
      <c r="W11">
        <v>1</v>
      </c>
    </row>
    <row r="12" spans="1:30">
      <c r="E12" t="s">
        <v>734</v>
      </c>
      <c r="G12">
        <v>218297</v>
      </c>
      <c r="I12" t="s">
        <v>389</v>
      </c>
      <c r="J12">
        <v>5661</v>
      </c>
      <c r="Q12" t="s">
        <v>392</v>
      </c>
      <c r="R12">
        <v>1</v>
      </c>
      <c r="V12" t="s">
        <v>1456</v>
      </c>
      <c r="W12">
        <v>1</v>
      </c>
    </row>
    <row r="13" spans="1:30">
      <c r="I13" t="s">
        <v>423</v>
      </c>
      <c r="J13">
        <v>0</v>
      </c>
      <c r="Q13" t="s">
        <v>1457</v>
      </c>
      <c r="R13">
        <v>1</v>
      </c>
      <c r="V13" t="s">
        <v>695</v>
      </c>
      <c r="W13">
        <v>1</v>
      </c>
    </row>
    <row r="14" spans="1:30">
      <c r="I14" t="s">
        <v>357</v>
      </c>
      <c r="J14">
        <v>4975</v>
      </c>
      <c r="Q14" t="s">
        <v>556</v>
      </c>
      <c r="R14">
        <v>1</v>
      </c>
      <c r="U14" t="s">
        <v>1458</v>
      </c>
      <c r="W14">
        <v>5</v>
      </c>
    </row>
    <row r="15" spans="1:30">
      <c r="I15" t="s">
        <v>727</v>
      </c>
      <c r="J15">
        <v>1735</v>
      </c>
      <c r="Q15" t="s">
        <v>1456</v>
      </c>
      <c r="R15">
        <v>1</v>
      </c>
      <c r="U15" t="s">
        <v>763</v>
      </c>
      <c r="W15">
        <v>12</v>
      </c>
    </row>
    <row r="16" spans="1:30">
      <c r="I16" t="s">
        <v>108</v>
      </c>
      <c r="J16">
        <v>1534</v>
      </c>
      <c r="Q16" t="s">
        <v>558</v>
      </c>
      <c r="R16">
        <v>1</v>
      </c>
      <c r="U16" t="s">
        <v>734</v>
      </c>
      <c r="W16">
        <v>19</v>
      </c>
    </row>
    <row r="17" spans="9:18">
      <c r="I17" t="s">
        <v>366</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1459</v>
      </c>
      <c r="R21">
        <v>1</v>
      </c>
    </row>
    <row r="22" spans="9:18">
      <c r="I22" t="s">
        <v>374</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1460</v>
      </c>
      <c r="R25">
        <v>1</v>
      </c>
    </row>
    <row r="26" spans="9:18">
      <c r="I26" t="s">
        <v>76</v>
      </c>
      <c r="J26">
        <v>7020</v>
      </c>
      <c r="P26" t="s">
        <v>1461</v>
      </c>
      <c r="R26">
        <v>19</v>
      </c>
    </row>
    <row r="27" spans="9:18">
      <c r="I27" t="s">
        <v>85</v>
      </c>
      <c r="J27">
        <v>6387</v>
      </c>
      <c r="P27" t="s">
        <v>1462</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1463</v>
      </c>
      <c r="R32">
        <v>1</v>
      </c>
    </row>
    <row r="33" spans="9:18">
      <c r="I33" t="s">
        <v>400</v>
      </c>
      <c r="J33">
        <v>129</v>
      </c>
      <c r="Q33" t="s">
        <v>573</v>
      </c>
      <c r="R33">
        <v>1</v>
      </c>
    </row>
    <row r="34" spans="9:18">
      <c r="I34" t="s">
        <v>334</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369</v>
      </c>
      <c r="J39">
        <v>3012</v>
      </c>
      <c r="P39" t="s">
        <v>1464</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340</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372</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403</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1465</v>
      </c>
      <c r="D1" s="134" t="s">
        <v>122</v>
      </c>
      <c r="E1" s="134" t="s">
        <v>1465</v>
      </c>
    </row>
    <row r="2" spans="1:5">
      <c r="A2" t="s">
        <v>140</v>
      </c>
      <c r="B2">
        <v>3</v>
      </c>
      <c r="D2" t="s">
        <v>140</v>
      </c>
      <c r="E2">
        <v>1</v>
      </c>
    </row>
    <row r="3" spans="1:5">
      <c r="A3" t="s">
        <v>1466</v>
      </c>
      <c r="B3">
        <v>3</v>
      </c>
      <c r="D3" t="s">
        <v>701</v>
      </c>
      <c r="E3">
        <v>2</v>
      </c>
    </row>
    <row r="4" spans="1:5" hidden="1">
      <c r="A4" t="s">
        <v>1467</v>
      </c>
      <c r="B4">
        <v>2</v>
      </c>
      <c r="D4" t="s">
        <v>1467</v>
      </c>
    </row>
    <row r="5" spans="1:5">
      <c r="A5" t="s">
        <v>1468</v>
      </c>
      <c r="B5">
        <v>4</v>
      </c>
      <c r="D5" t="s">
        <v>1468</v>
      </c>
      <c r="E5">
        <v>1</v>
      </c>
    </row>
    <row r="9" spans="1:5">
      <c r="A9" s="134" t="s">
        <v>1469</v>
      </c>
      <c r="D9" s="134" t="s">
        <v>1469</v>
      </c>
      <c r="E9" s="134" t="s">
        <v>1465</v>
      </c>
    </row>
    <row r="10" spans="1:5">
      <c r="A10" t="s">
        <v>353</v>
      </c>
      <c r="B10">
        <v>3</v>
      </c>
      <c r="D10" t="s">
        <v>353</v>
      </c>
      <c r="E10">
        <v>2</v>
      </c>
    </row>
    <row r="11" spans="1:5" hidden="1">
      <c r="A11" t="s">
        <v>358</v>
      </c>
      <c r="B11">
        <v>3</v>
      </c>
      <c r="D11" t="s">
        <v>358</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1470</v>
      </c>
      <c r="B15">
        <v>5</v>
      </c>
      <c r="D15" t="s">
        <v>1470</v>
      </c>
      <c r="E15">
        <v>3</v>
      </c>
    </row>
    <row r="18" spans="1:5">
      <c r="A18" s="134" t="s">
        <v>1471</v>
      </c>
      <c r="D18" s="134" t="s">
        <v>1471</v>
      </c>
      <c r="E18" s="134" t="s">
        <v>1465</v>
      </c>
    </row>
    <row r="19" spans="1:5">
      <c r="A19" t="s">
        <v>383</v>
      </c>
      <c r="B19">
        <v>1</v>
      </c>
      <c r="D19" t="s">
        <v>383</v>
      </c>
      <c r="E19">
        <v>1</v>
      </c>
    </row>
    <row r="20" spans="1:5">
      <c r="A20" t="s">
        <v>1472</v>
      </c>
      <c r="B20" t="s">
        <v>52</v>
      </c>
      <c r="D20" t="s">
        <v>1472</v>
      </c>
      <c r="E20" t="s">
        <v>52</v>
      </c>
    </row>
    <row r="21" spans="1:5">
      <c r="A21" t="s">
        <v>211</v>
      </c>
      <c r="B21" t="s">
        <v>52</v>
      </c>
      <c r="D21" t="s">
        <v>211</v>
      </c>
      <c r="E21" t="s">
        <v>52</v>
      </c>
    </row>
    <row r="22" spans="1:5">
      <c r="A22" t="s">
        <v>1473</v>
      </c>
      <c r="B22" t="s">
        <v>52</v>
      </c>
      <c r="D22" t="s">
        <v>1473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1474</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1475</v>
      </c>
      <c r="S2" s="3" t="s">
        <v>1385</v>
      </c>
      <c r="T2" s="270" t="s">
        <v>1386</v>
      </c>
      <c r="U2" s="270" t="s">
        <v>1386</v>
      </c>
      <c r="V2" s="270" t="s">
        <v>1386</v>
      </c>
      <c r="W2" s="270" t="s">
        <v>1386</v>
      </c>
      <c r="X2" s="270" t="s">
        <v>1387</v>
      </c>
      <c r="Y2" s="270" t="s">
        <v>1476</v>
      </c>
    </row>
    <row r="3" spans="1:26" ht="15" thickBot="1">
      <c r="A3" s="269" t="s">
        <v>1446</v>
      </c>
      <c r="B3" s="265" t="s">
        <v>20</v>
      </c>
      <c r="C3" s="265" t="s">
        <v>1477</v>
      </c>
      <c r="D3" s="265" t="s">
        <v>26</v>
      </c>
      <c r="E3" s="265" t="s">
        <v>1441</v>
      </c>
      <c r="F3" s="265" t="s">
        <v>1478</v>
      </c>
      <c r="G3" s="265" t="s">
        <v>27</v>
      </c>
      <c r="H3" s="213" t="s">
        <v>28</v>
      </c>
      <c r="I3" s="213" t="s">
        <v>1479</v>
      </c>
      <c r="J3" s="213" t="s">
        <v>1480</v>
      </c>
      <c r="K3" s="213" t="s">
        <v>1481</v>
      </c>
      <c r="L3" s="213" t="s">
        <v>1380</v>
      </c>
      <c r="M3" s="213" t="s">
        <v>1482</v>
      </c>
      <c r="N3" s="213" t="s">
        <v>1483</v>
      </c>
      <c r="O3" s="212" t="s">
        <v>1390</v>
      </c>
      <c r="P3" s="266" t="s">
        <v>1447</v>
      </c>
      <c r="Q3" s="267" t="s">
        <v>34</v>
      </c>
      <c r="R3" s="267" t="s">
        <v>1479</v>
      </c>
      <c r="S3" s="5" t="s">
        <v>1391</v>
      </c>
      <c r="T3" s="267" t="s">
        <v>1484</v>
      </c>
      <c r="U3" s="267" t="s">
        <v>43</v>
      </c>
      <c r="V3" s="267" t="s">
        <v>1392</v>
      </c>
      <c r="W3" s="267" t="s">
        <v>46</v>
      </c>
      <c r="X3" s="267" t="s">
        <v>440</v>
      </c>
      <c r="Y3" s="267" t="s">
        <v>1485</v>
      </c>
      <c r="Z3" s="318" t="s">
        <v>1486</v>
      </c>
    </row>
    <row r="4" spans="1:26" ht="15" thickBot="1">
      <c r="A4" s="123" t="s">
        <v>97</v>
      </c>
      <c r="B4" s="104" t="s">
        <v>50</v>
      </c>
      <c r="C4" s="77">
        <v>45807</v>
      </c>
      <c r="D4" s="274"/>
      <c r="E4" s="275" t="s">
        <v>1487</v>
      </c>
      <c r="F4" s="274"/>
      <c r="G4" s="276" t="s">
        <v>1440</v>
      </c>
      <c r="H4" s="274"/>
      <c r="I4" s="274"/>
      <c r="J4" s="277"/>
      <c r="K4" s="211"/>
      <c r="L4" s="211"/>
      <c r="M4" s="211"/>
      <c r="N4" s="278"/>
      <c r="O4" s="279"/>
      <c r="P4" s="280" t="s">
        <v>1488</v>
      </c>
      <c r="Q4" s="281" t="s">
        <v>69</v>
      </c>
      <c r="R4" s="133" t="s">
        <v>1489</v>
      </c>
      <c r="S4" s="133"/>
      <c r="T4" s="282"/>
      <c r="U4" s="283"/>
      <c r="V4" s="283"/>
      <c r="W4" s="283"/>
      <c r="X4" s="283"/>
      <c r="Y4" s="283"/>
      <c r="Z4" t="e">
        <f>VLOOKUP(A4,#REF!,9,FALSE)</f>
        <v>#REF!</v>
      </c>
    </row>
    <row r="5" spans="1:26" ht="15" thickBot="1">
      <c r="A5" s="284" t="s">
        <v>65</v>
      </c>
      <c r="B5" s="104" t="s">
        <v>50</v>
      </c>
      <c r="C5" s="221">
        <v>45807</v>
      </c>
      <c r="D5" s="274"/>
      <c r="E5" s="275" t="s">
        <v>1487</v>
      </c>
      <c r="F5" s="274"/>
      <c r="G5" s="276" t="s">
        <v>1440</v>
      </c>
      <c r="H5" s="274"/>
      <c r="I5" s="274"/>
      <c r="J5" s="285"/>
      <c r="K5" s="211"/>
      <c r="L5" s="211"/>
      <c r="M5" s="211"/>
      <c r="N5" s="278"/>
      <c r="O5" s="279"/>
      <c r="P5" s="280" t="s">
        <v>1488</v>
      </c>
      <c r="Q5" s="281" t="s">
        <v>69</v>
      </c>
      <c r="R5" s="133" t="s">
        <v>1489</v>
      </c>
      <c r="S5" s="133"/>
      <c r="T5" s="282"/>
      <c r="U5" s="283"/>
      <c r="V5" s="283"/>
      <c r="W5" s="283"/>
      <c r="X5" s="283"/>
      <c r="Y5" s="283"/>
      <c r="Z5" t="e">
        <f>VLOOKUP(A5,#REF!,9,FALSE)</f>
        <v>#REF!</v>
      </c>
    </row>
    <row r="6" spans="1:26" ht="15" thickBot="1">
      <c r="A6" s="123" t="s">
        <v>760</v>
      </c>
      <c r="B6" s="104" t="s">
        <v>50</v>
      </c>
      <c r="C6" s="221">
        <v>45807</v>
      </c>
      <c r="D6" s="274"/>
      <c r="E6" s="275" t="s">
        <v>1487</v>
      </c>
      <c r="F6" s="274"/>
      <c r="G6" s="276" t="s">
        <v>1440</v>
      </c>
      <c r="H6" s="274"/>
      <c r="I6" s="274"/>
      <c r="J6" s="285"/>
      <c r="K6" s="211"/>
      <c r="L6" s="211"/>
      <c r="M6" s="211"/>
      <c r="N6" s="278"/>
      <c r="O6" s="279"/>
      <c r="P6" s="280" t="s">
        <v>1488</v>
      </c>
      <c r="Q6" s="281" t="s">
        <v>69</v>
      </c>
      <c r="R6" s="133" t="s">
        <v>1489</v>
      </c>
      <c r="S6" s="133"/>
      <c r="T6" s="282"/>
      <c r="U6" s="283"/>
      <c r="V6" s="283"/>
      <c r="W6" s="283"/>
      <c r="X6" s="283"/>
      <c r="Y6" s="283"/>
      <c r="Z6" t="e">
        <f>VLOOKUP(A6,#REF!,9,FALSE)</f>
        <v>#REF!</v>
      </c>
    </row>
    <row r="7" spans="1:26" ht="15" thickBot="1">
      <c r="A7" s="123" t="s">
        <v>777</v>
      </c>
      <c r="B7" s="104" t="s">
        <v>50</v>
      </c>
      <c r="C7" s="221">
        <v>45807</v>
      </c>
      <c r="D7" s="274"/>
      <c r="E7" s="275" t="s">
        <v>1487</v>
      </c>
      <c r="F7" s="274"/>
      <c r="G7" s="276" t="s">
        <v>1440</v>
      </c>
      <c r="H7" s="274"/>
      <c r="I7" s="274"/>
      <c r="J7" s="285"/>
      <c r="K7" s="211"/>
      <c r="L7" s="211"/>
      <c r="M7" s="211"/>
      <c r="N7" s="278"/>
      <c r="O7" s="279"/>
      <c r="P7" s="280" t="s">
        <v>1488</v>
      </c>
      <c r="Q7" s="281" t="s">
        <v>69</v>
      </c>
      <c r="R7" s="133" t="s">
        <v>1489</v>
      </c>
      <c r="S7" s="133"/>
      <c r="T7" s="282"/>
      <c r="U7" s="283"/>
      <c r="V7" s="283"/>
      <c r="W7" s="283"/>
      <c r="X7" s="283"/>
      <c r="Y7" s="283"/>
      <c r="Z7" t="e">
        <f>VLOOKUP(A7,#REF!,9,FALSE)</f>
        <v>#REF!</v>
      </c>
    </row>
    <row r="8" spans="1:26" ht="15" thickBot="1">
      <c r="A8" s="284" t="s">
        <v>1490</v>
      </c>
      <c r="B8" s="104" t="s">
        <v>50</v>
      </c>
      <c r="C8" s="221">
        <v>45807</v>
      </c>
      <c r="D8" s="274"/>
      <c r="E8" s="275" t="s">
        <v>1487</v>
      </c>
      <c r="F8" s="274"/>
      <c r="G8" s="276" t="s">
        <v>1440</v>
      </c>
      <c r="H8" s="274"/>
      <c r="I8" s="274"/>
      <c r="J8" s="285"/>
      <c r="K8" s="211"/>
      <c r="L8" s="211"/>
      <c r="M8" s="211"/>
      <c r="N8" s="278"/>
      <c r="O8" s="279"/>
      <c r="P8" s="280" t="s">
        <v>1451</v>
      </c>
      <c r="Q8" s="281" t="s">
        <v>1491</v>
      </c>
      <c r="R8" s="133" t="s">
        <v>1492</v>
      </c>
      <c r="S8" s="133"/>
      <c r="T8" s="282"/>
      <c r="U8" s="283"/>
      <c r="V8" s="283"/>
      <c r="W8" s="283"/>
      <c r="X8" s="283"/>
      <c r="Y8" s="283"/>
      <c r="Z8" t="e">
        <f>VLOOKUP(A8,#REF!,9,FALSE)</f>
        <v>#REF!</v>
      </c>
    </row>
    <row r="9" spans="1:26" ht="15" thickBot="1">
      <c r="A9" s="123" t="s">
        <v>785</v>
      </c>
      <c r="B9" s="104" t="s">
        <v>50</v>
      </c>
      <c r="C9" s="221">
        <v>45807</v>
      </c>
      <c r="D9" s="286"/>
      <c r="E9" s="275" t="s">
        <v>1487</v>
      </c>
      <c r="F9" s="286"/>
      <c r="G9" s="287" t="s">
        <v>1440</v>
      </c>
      <c r="H9" s="274"/>
      <c r="I9" s="274"/>
      <c r="J9" s="285"/>
      <c r="K9" s="211"/>
      <c r="L9" s="211"/>
      <c r="M9" s="211"/>
      <c r="N9" s="278"/>
      <c r="O9" s="279"/>
      <c r="P9" s="280" t="s">
        <v>1488</v>
      </c>
      <c r="Q9" s="281" t="s">
        <v>69</v>
      </c>
      <c r="R9" s="133" t="s">
        <v>1489</v>
      </c>
      <c r="S9" s="133"/>
      <c r="T9" s="282"/>
      <c r="U9" s="283"/>
      <c r="V9" s="283"/>
      <c r="W9" s="283"/>
      <c r="X9" s="283"/>
      <c r="Y9" s="283"/>
      <c r="Z9" t="e">
        <f>VLOOKUP(A9,#REF!,9,FALSE)</f>
        <v>#REF!</v>
      </c>
    </row>
    <row r="10" spans="1:26" ht="15" thickBot="1">
      <c r="A10" s="123" t="s">
        <v>762</v>
      </c>
      <c r="B10" s="104" t="s">
        <v>50</v>
      </c>
      <c r="C10" s="221" t="e">
        <v>#N/A</v>
      </c>
      <c r="D10" s="288"/>
      <c r="E10" s="275" t="s">
        <v>1487</v>
      </c>
      <c r="F10" s="288"/>
      <c r="G10" s="289" t="s">
        <v>1440</v>
      </c>
      <c r="H10" s="236"/>
      <c r="I10" s="236"/>
      <c r="J10" s="45"/>
      <c r="K10" s="210"/>
      <c r="L10" s="210"/>
      <c r="M10" s="210"/>
      <c r="N10" s="290"/>
      <c r="O10" s="291"/>
      <c r="P10" s="280" t="s">
        <v>1488</v>
      </c>
      <c r="Q10" s="281" t="s">
        <v>58</v>
      </c>
      <c r="R10" s="133" t="s">
        <v>1489</v>
      </c>
      <c r="S10" s="133"/>
      <c r="T10" s="282"/>
      <c r="U10" s="283"/>
      <c r="V10" s="283"/>
      <c r="W10" s="283"/>
      <c r="X10" s="283"/>
      <c r="Y10" s="283"/>
      <c r="Z10" t="e">
        <f>VLOOKUP(A10,#REF!,9,FALSE)</f>
        <v>#REF!</v>
      </c>
    </row>
    <row r="11" spans="1:26" ht="15" thickBot="1">
      <c r="A11" s="123" t="s">
        <v>100</v>
      </c>
      <c r="B11" s="104" t="s">
        <v>50</v>
      </c>
      <c r="C11" s="221">
        <v>45807</v>
      </c>
      <c r="D11" s="288"/>
      <c r="E11" s="275" t="s">
        <v>1487</v>
      </c>
      <c r="F11" s="288"/>
      <c r="G11" s="289" t="s">
        <v>1440</v>
      </c>
      <c r="H11" s="236"/>
      <c r="I11" s="236"/>
      <c r="J11" s="45"/>
      <c r="K11" s="210"/>
      <c r="L11" s="210"/>
      <c r="M11" s="210"/>
      <c r="N11" s="290"/>
      <c r="O11" s="291"/>
      <c r="P11" s="280" t="s">
        <v>1488</v>
      </c>
      <c r="Q11" s="281" t="s">
        <v>69</v>
      </c>
      <c r="R11" s="133" t="s">
        <v>1489</v>
      </c>
      <c r="S11" s="133"/>
      <c r="T11" s="282"/>
      <c r="U11" s="283"/>
      <c r="V11" s="283"/>
      <c r="W11" s="283"/>
      <c r="X11" s="283"/>
      <c r="Y11" s="283"/>
      <c r="Z11" t="e">
        <f>VLOOKUP(A11,#REF!,9,FALSE)</f>
        <v>#REF!</v>
      </c>
    </row>
    <row r="12" spans="1:26" ht="15" thickBot="1">
      <c r="A12" s="123" t="s">
        <v>758</v>
      </c>
      <c r="B12" s="104" t="s">
        <v>50</v>
      </c>
      <c r="C12" s="221" t="e">
        <v>#N/A</v>
      </c>
      <c r="D12" s="288"/>
      <c r="E12" s="275" t="s">
        <v>1487</v>
      </c>
      <c r="F12" s="288"/>
      <c r="G12" s="289" t="s">
        <v>1440</v>
      </c>
      <c r="H12" s="236"/>
      <c r="I12" s="236"/>
      <c r="J12" s="45"/>
      <c r="K12" s="210"/>
      <c r="L12" s="210"/>
      <c r="M12" s="210"/>
      <c r="N12" s="290"/>
      <c r="O12" s="291"/>
      <c r="P12" s="280" t="s">
        <v>1488</v>
      </c>
      <c r="Q12" s="281" t="s">
        <v>69</v>
      </c>
      <c r="R12" s="133" t="s">
        <v>1489</v>
      </c>
      <c r="S12" s="133"/>
      <c r="T12" s="282"/>
      <c r="U12" s="283"/>
      <c r="V12" s="283"/>
      <c r="W12" s="283"/>
      <c r="X12" s="283"/>
      <c r="Y12" s="283"/>
      <c r="Z12" t="e">
        <f>VLOOKUP(A12,#REF!,9,FALSE)</f>
        <v>#REF!</v>
      </c>
    </row>
    <row r="13" spans="1:26" ht="15" thickBot="1">
      <c r="A13" s="123" t="s">
        <v>783</v>
      </c>
      <c r="B13" s="104" t="s">
        <v>50</v>
      </c>
      <c r="C13" s="221" t="e">
        <v>#N/A</v>
      </c>
      <c r="D13" s="288"/>
      <c r="E13" s="275" t="s">
        <v>1487</v>
      </c>
      <c r="F13" s="288"/>
      <c r="G13" s="289" t="s">
        <v>1440</v>
      </c>
      <c r="H13" s="236"/>
      <c r="I13" s="236"/>
      <c r="J13" s="45"/>
      <c r="K13" s="210"/>
      <c r="L13" s="210"/>
      <c r="M13" s="210"/>
      <c r="N13" s="290"/>
      <c r="O13" s="291"/>
      <c r="P13" s="280" t="s">
        <v>1488</v>
      </c>
      <c r="Q13" s="281" t="s">
        <v>69</v>
      </c>
      <c r="R13" s="133" t="s">
        <v>1489</v>
      </c>
      <c r="S13" s="133"/>
      <c r="T13" s="282"/>
      <c r="U13" s="283"/>
      <c r="V13" s="283"/>
      <c r="W13" s="283"/>
      <c r="X13" s="283"/>
      <c r="Y13" s="283"/>
      <c r="Z13" t="e">
        <f>VLOOKUP(A13,#REF!,9,FALSE)</f>
        <v>#REF!</v>
      </c>
    </row>
    <row r="14" spans="1:26" ht="15" thickBot="1">
      <c r="A14" s="284" t="s">
        <v>361</v>
      </c>
      <c r="B14" s="104" t="s">
        <v>50</v>
      </c>
      <c r="C14" s="221">
        <v>45807</v>
      </c>
      <c r="D14" s="288"/>
      <c r="E14" s="275" t="s">
        <v>1487</v>
      </c>
      <c r="F14" s="288"/>
      <c r="G14" s="289" t="s">
        <v>1440</v>
      </c>
      <c r="H14" s="236"/>
      <c r="I14" s="236"/>
      <c r="J14" s="45"/>
      <c r="K14" s="210"/>
      <c r="L14" s="210"/>
      <c r="M14" s="210"/>
      <c r="N14" s="290"/>
      <c r="O14" s="291"/>
      <c r="P14" s="280" t="s">
        <v>1488</v>
      </c>
      <c r="Q14" s="281" t="s">
        <v>69</v>
      </c>
      <c r="R14" s="133" t="s">
        <v>1489</v>
      </c>
      <c r="S14" s="133"/>
      <c r="T14" s="282"/>
      <c r="U14" s="283"/>
      <c r="V14" s="283"/>
      <c r="W14" s="283"/>
      <c r="X14" s="283"/>
      <c r="Y14" s="283"/>
      <c r="Z14" t="e">
        <f>VLOOKUP(A14,#REF!,9,FALSE)</f>
        <v>#REF!</v>
      </c>
    </row>
    <row r="15" spans="1:26" ht="15" thickBot="1">
      <c r="A15" s="123" t="s">
        <v>761</v>
      </c>
      <c r="B15" s="104" t="s">
        <v>50</v>
      </c>
      <c r="C15" s="221" t="e">
        <v>#N/A</v>
      </c>
      <c r="D15" s="288"/>
      <c r="E15" s="275" t="s">
        <v>1487</v>
      </c>
      <c r="F15" s="288"/>
      <c r="G15" s="289" t="s">
        <v>1440</v>
      </c>
      <c r="H15" s="236"/>
      <c r="I15" s="236"/>
      <c r="J15" s="45"/>
      <c r="K15" s="210"/>
      <c r="L15" s="210"/>
      <c r="M15" s="210"/>
      <c r="N15" s="290"/>
      <c r="O15" s="291"/>
      <c r="P15" s="280" t="s">
        <v>1488</v>
      </c>
      <c r="Q15" s="281" t="s">
        <v>69</v>
      </c>
      <c r="R15" s="133" t="s">
        <v>1489</v>
      </c>
      <c r="S15" s="133"/>
      <c r="T15" s="282"/>
      <c r="U15" s="283"/>
      <c r="V15" s="283"/>
      <c r="W15" s="283"/>
      <c r="X15" s="283"/>
      <c r="Y15" s="283"/>
      <c r="Z15" t="e">
        <f>VLOOKUP(A15,#REF!,9,FALSE)</f>
        <v>#REF!</v>
      </c>
    </row>
    <row r="16" spans="1:26" ht="15" thickBot="1">
      <c r="A16" s="292" t="s">
        <v>1493</v>
      </c>
      <c r="B16" s="104" t="s">
        <v>50</v>
      </c>
      <c r="C16" s="221" t="e">
        <v>#N/A</v>
      </c>
      <c r="D16" s="288"/>
      <c r="E16" s="275" t="s">
        <v>1487</v>
      </c>
      <c r="F16" s="288"/>
      <c r="G16" s="289" t="s">
        <v>1440</v>
      </c>
      <c r="H16" s="236"/>
      <c r="I16" s="236"/>
      <c r="J16" s="45"/>
      <c r="K16" s="210"/>
      <c r="L16" s="210"/>
      <c r="M16" s="210"/>
      <c r="N16" s="290"/>
      <c r="O16" s="291"/>
      <c r="P16" s="280" t="s">
        <v>1488</v>
      </c>
      <c r="Q16" s="281" t="s">
        <v>69</v>
      </c>
      <c r="R16" s="133" t="s">
        <v>1489</v>
      </c>
      <c r="S16" s="133"/>
      <c r="T16" s="282"/>
      <c r="U16" s="283"/>
      <c r="V16" s="283"/>
      <c r="W16" s="283"/>
      <c r="X16" s="283"/>
      <c r="Y16" s="283"/>
      <c r="Z16" t="e">
        <f>VLOOKUP(A16,#REF!,9,FALSE)</f>
        <v>#REF!</v>
      </c>
    </row>
    <row r="17" spans="1:26" ht="15" thickBot="1">
      <c r="A17" s="281" t="s">
        <v>722</v>
      </c>
      <c r="B17" s="104" t="s">
        <v>50</v>
      </c>
      <c r="C17" s="221" t="e">
        <v>#N/A</v>
      </c>
      <c r="D17" s="288"/>
      <c r="E17" s="275" t="s">
        <v>1436</v>
      </c>
      <c r="F17" s="288"/>
      <c r="G17" s="289" t="s">
        <v>1440</v>
      </c>
      <c r="H17" s="236"/>
      <c r="I17" s="236"/>
      <c r="J17" s="45"/>
      <c r="K17" s="210"/>
      <c r="L17" s="210"/>
      <c r="M17" s="210"/>
      <c r="N17" s="290"/>
      <c r="O17" s="291"/>
      <c r="P17" s="280"/>
      <c r="Q17" s="281" t="s">
        <v>69</v>
      </c>
      <c r="R17" s="133" t="s">
        <v>1489</v>
      </c>
      <c r="S17" s="133"/>
      <c r="T17" s="282"/>
      <c r="U17" s="283"/>
      <c r="V17" s="283"/>
      <c r="W17" s="283"/>
      <c r="X17" s="283"/>
      <c r="Y17" s="283"/>
      <c r="Z17" t="e">
        <f>VLOOKUP(A17,#REF!,9,FALSE)</f>
        <v>#REF!</v>
      </c>
    </row>
    <row r="18" spans="1:26" ht="15" thickBot="1">
      <c r="A18" s="281" t="s">
        <v>594</v>
      </c>
      <c r="B18" s="104" t="s">
        <v>50</v>
      </c>
      <c r="C18" s="221">
        <v>45807</v>
      </c>
      <c r="D18" s="288"/>
      <c r="E18" s="275" t="s">
        <v>1436</v>
      </c>
      <c r="F18" s="288"/>
      <c r="G18" s="289" t="s">
        <v>1440</v>
      </c>
      <c r="H18" s="236"/>
      <c r="I18" s="236"/>
      <c r="J18" s="45"/>
      <c r="K18" s="210"/>
      <c r="L18" s="210"/>
      <c r="M18" s="210"/>
      <c r="N18" s="290"/>
      <c r="O18" s="291"/>
      <c r="P18" s="280" t="s">
        <v>1448</v>
      </c>
      <c r="Q18" s="281"/>
      <c r="R18" s="133" t="s">
        <v>1489</v>
      </c>
      <c r="S18" s="133"/>
      <c r="T18" s="282"/>
      <c r="U18" s="283"/>
      <c r="V18" s="283"/>
      <c r="W18" s="283"/>
      <c r="X18" s="283"/>
      <c r="Y18" s="283"/>
      <c r="Z18" t="e">
        <f>VLOOKUP(A18,#REF!,9,FALSE)</f>
        <v>#REF!</v>
      </c>
    </row>
    <row r="19" spans="1:26" ht="15" thickBot="1">
      <c r="A19" s="281" t="s">
        <v>597</v>
      </c>
      <c r="B19" s="104" t="s">
        <v>50</v>
      </c>
      <c r="C19" s="221" t="e">
        <v>#N/A</v>
      </c>
      <c r="D19" s="288"/>
      <c r="E19" s="275" t="s">
        <v>1436</v>
      </c>
      <c r="F19" s="288"/>
      <c r="G19" s="289" t="s">
        <v>1462</v>
      </c>
      <c r="H19" s="236"/>
      <c r="I19" s="236"/>
      <c r="J19" s="45"/>
      <c r="K19" s="210"/>
      <c r="L19" s="210"/>
      <c r="M19" s="210"/>
      <c r="N19" s="290"/>
      <c r="O19" s="291"/>
      <c r="P19" s="280"/>
      <c r="Q19" s="281" t="s">
        <v>1462</v>
      </c>
      <c r="R19" s="133" t="s">
        <v>1489</v>
      </c>
      <c r="S19" s="133"/>
      <c r="T19" s="282"/>
      <c r="U19" s="283"/>
      <c r="V19" s="283"/>
      <c r="W19" s="283"/>
      <c r="X19" s="283"/>
      <c r="Y19" s="283"/>
      <c r="Z19" t="e">
        <f>VLOOKUP(A19,#REF!,9,FALSE)</f>
        <v>#REF!</v>
      </c>
    </row>
    <row r="20" spans="1:26" ht="15" thickBot="1">
      <c r="A20" s="281" t="s">
        <v>550</v>
      </c>
      <c r="B20" s="104" t="s">
        <v>50</v>
      </c>
      <c r="C20" s="221" t="e">
        <v>#N/A</v>
      </c>
      <c r="D20" s="288"/>
      <c r="E20" s="275" t="s">
        <v>1436</v>
      </c>
      <c r="F20" s="288"/>
      <c r="G20" s="289" t="s">
        <v>1462</v>
      </c>
      <c r="H20" s="236"/>
      <c r="I20" s="236"/>
      <c r="J20" s="45"/>
      <c r="K20" s="210"/>
      <c r="L20" s="210"/>
      <c r="M20" s="210"/>
      <c r="N20" s="290"/>
      <c r="O20" s="291"/>
      <c r="P20" s="280"/>
      <c r="Q20" s="281" t="s">
        <v>1462</v>
      </c>
      <c r="R20" s="133" t="s">
        <v>1489</v>
      </c>
      <c r="S20" s="133"/>
      <c r="T20" s="282"/>
      <c r="U20" s="283"/>
      <c r="V20" s="283"/>
      <c r="W20" s="283"/>
      <c r="X20" s="283"/>
      <c r="Y20" s="283"/>
      <c r="Z20" t="e">
        <f>VLOOKUP(A20,#REF!,9,FALSE)</f>
        <v>#REF!</v>
      </c>
    </row>
    <row r="21" spans="1:26" s="220" customFormat="1" ht="15" thickBot="1">
      <c r="A21" s="268" t="s">
        <v>1457</v>
      </c>
      <c r="B21" s="104" t="e">
        <v>#N/A</v>
      </c>
      <c r="C21" s="237">
        <v>45807</v>
      </c>
      <c r="D21" s="288"/>
      <c r="E21" s="275" t="s">
        <v>1436</v>
      </c>
      <c r="F21" s="288"/>
      <c r="G21" s="289" t="s">
        <v>1440</v>
      </c>
      <c r="H21" s="236"/>
      <c r="I21" s="236"/>
      <c r="J21" s="236"/>
      <c r="K21" s="235"/>
      <c r="L21" s="235"/>
      <c r="M21" s="235"/>
      <c r="N21" s="290"/>
      <c r="O21" s="291"/>
      <c r="P21" s="280"/>
      <c r="Q21" s="231" t="s">
        <v>64</v>
      </c>
      <c r="R21" s="133" t="s">
        <v>1489</v>
      </c>
      <c r="S21" s="234"/>
      <c r="T21" s="233"/>
      <c r="U21" s="232"/>
      <c r="V21" s="232"/>
      <c r="W21" s="232"/>
      <c r="X21" s="232"/>
      <c r="Y21" s="232" t="s">
        <v>1494</v>
      </c>
      <c r="Z21" t="e">
        <f>VLOOKUP(A21,#REF!,9,FALSE)</f>
        <v>#REF!</v>
      </c>
    </row>
    <row r="22" spans="1:26" ht="15" thickBot="1">
      <c r="A22" s="281" t="s">
        <v>552</v>
      </c>
      <c r="B22" s="104" t="s">
        <v>50</v>
      </c>
      <c r="C22" s="221" t="e">
        <v>#N/A</v>
      </c>
      <c r="D22" s="288"/>
      <c r="E22" s="275" t="s">
        <v>1436</v>
      </c>
      <c r="F22" s="288"/>
      <c r="G22" s="289" t="s">
        <v>1462</v>
      </c>
      <c r="H22" s="236"/>
      <c r="I22" s="236"/>
      <c r="J22" s="45"/>
      <c r="K22" s="210"/>
      <c r="L22" s="210"/>
      <c r="M22" s="210"/>
      <c r="N22" s="290"/>
      <c r="O22" s="291"/>
      <c r="P22" s="280"/>
      <c r="Q22" s="281" t="s">
        <v>1462</v>
      </c>
      <c r="R22" s="133" t="s">
        <v>1489</v>
      </c>
      <c r="S22" s="133"/>
      <c r="T22" s="282"/>
      <c r="U22" s="283"/>
      <c r="V22" s="283"/>
      <c r="W22" s="283"/>
      <c r="X22" s="283"/>
      <c r="Y22" s="283"/>
      <c r="Z22" t="e">
        <f>VLOOKUP(A22,#REF!,9,FALSE)</f>
        <v>#REF!</v>
      </c>
    </row>
    <row r="23" spans="1:26" ht="15" thickBot="1">
      <c r="A23" s="281" t="s">
        <v>538</v>
      </c>
      <c r="B23" s="104" t="s">
        <v>50</v>
      </c>
      <c r="C23" s="221" t="e">
        <v>#N/A</v>
      </c>
      <c r="D23" s="288"/>
      <c r="E23" s="275" t="s">
        <v>1436</v>
      </c>
      <c r="F23" s="288"/>
      <c r="G23" s="289" t="s">
        <v>1440</v>
      </c>
      <c r="H23" s="236"/>
      <c r="I23" s="236"/>
      <c r="J23" s="45"/>
      <c r="K23" s="210"/>
      <c r="L23" s="210"/>
      <c r="M23" s="210"/>
      <c r="N23" s="290"/>
      <c r="O23" s="291"/>
      <c r="P23" s="280"/>
      <c r="Q23" s="281" t="s">
        <v>64</v>
      </c>
      <c r="R23" s="133" t="s">
        <v>1489</v>
      </c>
      <c r="S23" s="133"/>
      <c r="T23" s="282"/>
      <c r="U23" s="283"/>
      <c r="V23" s="283"/>
      <c r="W23" s="283"/>
      <c r="X23" s="283"/>
      <c r="Y23" s="283" t="s">
        <v>1495</v>
      </c>
      <c r="Z23" t="e">
        <f>VLOOKUP(A23,#REF!,9,FALSE)</f>
        <v>#REF!</v>
      </c>
    </row>
    <row r="24" spans="1:26" s="220" customFormat="1" ht="69.599999999999994" customHeight="1" thickBot="1">
      <c r="A24" s="231" t="s">
        <v>1453</v>
      </c>
      <c r="B24" s="238" t="e">
        <v>#N/A</v>
      </c>
      <c r="C24" s="237">
        <v>45716</v>
      </c>
      <c r="D24" s="288"/>
      <c r="E24" s="275" t="s">
        <v>1436</v>
      </c>
      <c r="F24" s="288"/>
      <c r="G24" s="289" t="s">
        <v>1440</v>
      </c>
      <c r="H24" s="236"/>
      <c r="I24" s="236"/>
      <c r="J24" s="236"/>
      <c r="K24" s="235"/>
      <c r="L24" s="235"/>
      <c r="M24" s="235"/>
      <c r="N24" s="290"/>
      <c r="O24" s="291"/>
      <c r="P24" s="280" t="s">
        <v>1454</v>
      </c>
      <c r="Q24" s="231" t="s">
        <v>64</v>
      </c>
      <c r="R24" s="133" t="s">
        <v>1489</v>
      </c>
      <c r="S24" s="234"/>
      <c r="T24" s="233"/>
      <c r="U24" s="232"/>
      <c r="V24" s="232"/>
      <c r="W24" s="232"/>
      <c r="X24" s="232"/>
      <c r="Y24" s="232" t="s">
        <v>1495</v>
      </c>
      <c r="Z24" t="e">
        <f>VLOOKUP(A24,#REF!,9,FALSE)</f>
        <v>#REF!</v>
      </c>
    </row>
    <row r="25" spans="1:26" ht="15" thickBot="1">
      <c r="A25" s="281" t="s">
        <v>542</v>
      </c>
      <c r="B25" s="104" t="s">
        <v>50</v>
      </c>
      <c r="C25" s="221">
        <v>45772</v>
      </c>
      <c r="D25" s="288"/>
      <c r="E25" s="275" t="s">
        <v>1436</v>
      </c>
      <c r="F25" s="288"/>
      <c r="G25" s="289" t="s">
        <v>1440</v>
      </c>
      <c r="H25" s="236"/>
      <c r="I25" s="236"/>
      <c r="J25" s="45"/>
      <c r="K25" s="210"/>
      <c r="L25" s="210"/>
      <c r="M25" s="210"/>
      <c r="N25" s="290"/>
      <c r="O25" s="291"/>
      <c r="P25" s="280" t="s">
        <v>1454</v>
      </c>
      <c r="Q25" s="281" t="s">
        <v>64</v>
      </c>
      <c r="R25" s="133" t="s">
        <v>1489</v>
      </c>
      <c r="S25" s="133"/>
      <c r="T25" s="282"/>
      <c r="U25" s="283"/>
      <c r="V25" s="283"/>
      <c r="W25" s="283"/>
      <c r="X25" s="283"/>
      <c r="Y25" s="283"/>
      <c r="Z25" t="e">
        <f>VLOOKUP(A25,#REF!,9,FALSE)</f>
        <v>#REF!</v>
      </c>
    </row>
    <row r="26" spans="1:26" ht="15" thickBot="1">
      <c r="A26" s="281" t="s">
        <v>392</v>
      </c>
      <c r="B26" s="104" t="s">
        <v>50</v>
      </c>
      <c r="C26" s="221">
        <v>45772</v>
      </c>
      <c r="D26" s="288"/>
      <c r="E26" s="275" t="s">
        <v>1436</v>
      </c>
      <c r="F26" s="288"/>
      <c r="G26" s="289" t="s">
        <v>1440</v>
      </c>
      <c r="H26" s="236"/>
      <c r="I26" s="236"/>
      <c r="J26" s="45"/>
      <c r="K26" s="210"/>
      <c r="L26" s="210"/>
      <c r="M26" s="210"/>
      <c r="N26" s="290"/>
      <c r="O26" s="291"/>
      <c r="P26" s="280" t="s">
        <v>1454</v>
      </c>
      <c r="Q26" s="281" t="s">
        <v>64</v>
      </c>
      <c r="R26" s="133" t="s">
        <v>1489</v>
      </c>
      <c r="S26" s="133"/>
      <c r="T26" s="282"/>
      <c r="U26" s="283"/>
      <c r="V26" s="283"/>
      <c r="W26" s="283"/>
      <c r="X26" s="283"/>
      <c r="Y26" s="283"/>
      <c r="Z26" t="e">
        <f>VLOOKUP(A26,#REF!,9,FALSE)</f>
        <v>#REF!</v>
      </c>
    </row>
    <row r="27" spans="1:26" ht="15" thickBot="1">
      <c r="A27" s="281" t="s">
        <v>695</v>
      </c>
      <c r="B27" s="104" t="s">
        <v>50</v>
      </c>
      <c r="C27" s="221">
        <v>45772</v>
      </c>
      <c r="D27" s="288"/>
      <c r="E27" s="275" t="s">
        <v>1436</v>
      </c>
      <c r="F27" s="288"/>
      <c r="G27" s="289" t="s">
        <v>1440</v>
      </c>
      <c r="H27" s="236"/>
      <c r="I27" s="236"/>
      <c r="J27" s="45"/>
      <c r="K27" s="210"/>
      <c r="L27" s="210"/>
      <c r="M27" s="210"/>
      <c r="N27" s="290"/>
      <c r="O27" s="291"/>
      <c r="P27" s="280" t="s">
        <v>1454</v>
      </c>
      <c r="Q27" s="281" t="s">
        <v>64</v>
      </c>
      <c r="R27" s="133" t="s">
        <v>1489</v>
      </c>
      <c r="S27" s="133"/>
      <c r="T27" s="282"/>
      <c r="U27" s="283"/>
      <c r="V27" s="283"/>
      <c r="W27" s="283"/>
      <c r="X27" s="283"/>
      <c r="Y27" s="283"/>
      <c r="Z27" t="e">
        <f>VLOOKUP(A27,#REF!,9,FALSE)</f>
        <v>#REF!</v>
      </c>
    </row>
    <row r="28" spans="1:26" ht="70.150000000000006" customHeight="1" thickBot="1">
      <c r="A28" s="231" t="s">
        <v>1456</v>
      </c>
      <c r="B28" s="238"/>
      <c r="C28" s="237"/>
      <c r="D28" s="288"/>
      <c r="E28" s="275" t="s">
        <v>1436</v>
      </c>
      <c r="F28" s="288"/>
      <c r="G28" s="289" t="s">
        <v>1440</v>
      </c>
      <c r="H28" s="236"/>
      <c r="I28" s="236"/>
      <c r="J28" s="236"/>
      <c r="K28" s="235"/>
      <c r="L28" s="235"/>
      <c r="M28" s="235"/>
      <c r="N28" s="290"/>
      <c r="O28" s="291"/>
      <c r="P28" s="280" t="s">
        <v>1454</v>
      </c>
      <c r="Q28" s="231" t="s">
        <v>64</v>
      </c>
      <c r="R28" s="133" t="s">
        <v>1489</v>
      </c>
      <c r="S28" s="234"/>
      <c r="T28" s="233"/>
      <c r="U28" s="232"/>
      <c r="V28" s="232"/>
      <c r="W28" s="232"/>
      <c r="X28" s="232"/>
      <c r="Y28" s="294" t="s">
        <v>1496</v>
      </c>
      <c r="Z28" t="e">
        <f>VLOOKUP(A28,#REF!,9,FALSE)</f>
        <v>#REF!</v>
      </c>
    </row>
    <row r="29" spans="1:26" s="220" customFormat="1" ht="69.599999999999994" customHeight="1" thickBot="1">
      <c r="A29" s="231" t="s">
        <v>1459</v>
      </c>
      <c r="B29" s="238" t="e">
        <v>#N/A</v>
      </c>
      <c r="C29" s="237" t="e">
        <v>#N/A</v>
      </c>
      <c r="D29" s="288"/>
      <c r="E29" s="275" t="s">
        <v>1436</v>
      </c>
      <c r="F29" s="288"/>
      <c r="G29" s="289" t="s">
        <v>1440</v>
      </c>
      <c r="H29" s="236"/>
      <c r="I29" s="236"/>
      <c r="J29" s="236"/>
      <c r="K29" s="235"/>
      <c r="L29" s="235"/>
      <c r="M29" s="235"/>
      <c r="N29" s="290"/>
      <c r="O29" s="291"/>
      <c r="P29" s="280"/>
      <c r="Q29" s="226" t="s">
        <v>64</v>
      </c>
      <c r="R29" s="133" t="s">
        <v>1489</v>
      </c>
      <c r="S29" s="234"/>
      <c r="T29" s="233"/>
      <c r="U29" s="232"/>
      <c r="V29" s="232"/>
      <c r="W29" s="232"/>
      <c r="X29" s="232"/>
      <c r="Y29" s="232" t="s">
        <v>1496</v>
      </c>
      <c r="Z29" t="e">
        <f>VLOOKUP(A29,#REF!,9,FALSE)</f>
        <v>#REF!</v>
      </c>
    </row>
    <row r="30" spans="1:26" ht="15" thickBot="1">
      <c r="A30" s="281" t="s">
        <v>569</v>
      </c>
      <c r="B30" s="104" t="s">
        <v>50</v>
      </c>
      <c r="C30" s="221">
        <v>45772</v>
      </c>
      <c r="D30" s="288"/>
      <c r="E30" s="275" t="s">
        <v>1436</v>
      </c>
      <c r="F30" s="288"/>
      <c r="G30" s="289" t="s">
        <v>1462</v>
      </c>
      <c r="H30" s="236"/>
      <c r="I30" s="236"/>
      <c r="J30" s="45"/>
      <c r="K30" s="210"/>
      <c r="L30" s="210"/>
      <c r="M30" s="210"/>
      <c r="N30" s="290"/>
      <c r="O30" s="291"/>
      <c r="P30" s="280"/>
      <c r="Q30" s="281" t="s">
        <v>1462</v>
      </c>
      <c r="R30" s="133" t="s">
        <v>1489</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1436</v>
      </c>
      <c r="F31" s="295"/>
      <c r="G31" s="296" t="s">
        <v>1462</v>
      </c>
      <c r="H31" s="228"/>
      <c r="I31" s="228"/>
      <c r="J31" s="242"/>
      <c r="K31" s="243"/>
      <c r="L31" s="243"/>
      <c r="M31" s="243"/>
      <c r="N31" s="228"/>
      <c r="O31" s="297"/>
      <c r="P31" s="280"/>
      <c r="Q31" s="239" t="s">
        <v>1462</v>
      </c>
      <c r="R31" s="133" t="s">
        <v>1489</v>
      </c>
      <c r="S31" s="244"/>
      <c r="T31" s="245"/>
      <c r="U31" s="246"/>
      <c r="V31" s="246"/>
      <c r="W31" s="246"/>
      <c r="X31" s="246"/>
      <c r="Y31" s="246" t="s">
        <v>1497</v>
      </c>
      <c r="Z31" t="e">
        <f>VLOOKUP(A31,#REF!,9,FALSE)</f>
        <v>#REF!</v>
      </c>
    </row>
    <row r="32" spans="1:26" ht="15" thickBot="1">
      <c r="A32" s="281" t="s">
        <v>571</v>
      </c>
      <c r="B32" s="104" t="s">
        <v>50</v>
      </c>
      <c r="C32" s="221">
        <v>45772</v>
      </c>
      <c r="D32" s="288"/>
      <c r="E32" s="275" t="s">
        <v>1436</v>
      </c>
      <c r="F32" s="288"/>
      <c r="G32" s="289" t="s">
        <v>1462</v>
      </c>
      <c r="H32" s="236"/>
      <c r="I32" s="236"/>
      <c r="J32" s="45"/>
      <c r="K32" s="210"/>
      <c r="L32" s="210"/>
      <c r="M32" s="210"/>
      <c r="N32" s="290"/>
      <c r="O32" s="291"/>
      <c r="P32" s="280"/>
      <c r="Q32" s="281" t="s">
        <v>1462</v>
      </c>
      <c r="R32" s="133" t="s">
        <v>1489</v>
      </c>
      <c r="S32" s="133"/>
      <c r="T32" s="282"/>
      <c r="U32" s="283"/>
      <c r="V32" s="283"/>
      <c r="W32" s="283"/>
      <c r="X32" s="283"/>
      <c r="Y32" s="283"/>
      <c r="Z32" t="e">
        <f>VLOOKUP(A32,#REF!,9,FALSE)</f>
        <v>#REF!</v>
      </c>
    </row>
    <row r="33" spans="1:26" ht="15" thickBot="1">
      <c r="A33" s="281" t="s">
        <v>562</v>
      </c>
      <c r="B33" s="104" t="s">
        <v>50</v>
      </c>
      <c r="C33" s="221">
        <v>45831</v>
      </c>
      <c r="D33" s="288"/>
      <c r="E33" s="275" t="s">
        <v>1436</v>
      </c>
      <c r="F33" s="288"/>
      <c r="G33" s="289" t="s">
        <v>1440</v>
      </c>
      <c r="H33" s="236"/>
      <c r="I33" s="236"/>
      <c r="J33" s="45"/>
      <c r="K33" s="210"/>
      <c r="L33" s="210"/>
      <c r="M33" s="210"/>
      <c r="N33" s="290"/>
      <c r="O33" s="291"/>
      <c r="P33" s="280"/>
      <c r="Q33" s="231" t="s">
        <v>64</v>
      </c>
      <c r="R33" s="133" t="s">
        <v>1489</v>
      </c>
      <c r="S33" s="133"/>
      <c r="T33" s="282"/>
      <c r="U33" s="283"/>
      <c r="V33" s="283"/>
      <c r="W33" s="283"/>
      <c r="X33" s="283"/>
      <c r="Y33" s="283"/>
      <c r="Z33" t="e">
        <f>VLOOKUP(A33,#REF!,9,FALSE)</f>
        <v>#REF!</v>
      </c>
    </row>
    <row r="34" spans="1:26" ht="15" thickBot="1">
      <c r="A34" s="281" t="s">
        <v>556</v>
      </c>
      <c r="B34" s="104" t="s">
        <v>50</v>
      </c>
      <c r="C34" s="221">
        <v>45831</v>
      </c>
      <c r="D34" s="288"/>
      <c r="E34" s="275" t="s">
        <v>1436</v>
      </c>
      <c r="F34" s="288"/>
      <c r="G34" s="289" t="s">
        <v>1440</v>
      </c>
      <c r="H34" s="236"/>
      <c r="I34" s="236"/>
      <c r="J34" s="45"/>
      <c r="K34" s="210"/>
      <c r="L34" s="210"/>
      <c r="M34" s="210"/>
      <c r="N34" s="290"/>
      <c r="O34" s="291"/>
      <c r="P34" s="280"/>
      <c r="Q34" s="281" t="s">
        <v>64</v>
      </c>
      <c r="R34" s="133" t="s">
        <v>1489</v>
      </c>
      <c r="S34" s="133"/>
      <c r="T34" s="282"/>
      <c r="U34" s="283"/>
      <c r="V34" s="283"/>
      <c r="W34" s="283"/>
      <c r="X34" s="283"/>
      <c r="Y34" s="283"/>
      <c r="Z34" t="e">
        <f>VLOOKUP(A34,#REF!,9,FALSE)</f>
        <v>#REF!</v>
      </c>
    </row>
    <row r="35" spans="1:26" ht="15" thickBot="1">
      <c r="A35" s="281" t="s">
        <v>558</v>
      </c>
      <c r="B35" s="104" t="s">
        <v>50</v>
      </c>
      <c r="C35" s="221">
        <v>45831</v>
      </c>
      <c r="D35" s="288"/>
      <c r="E35" s="275" t="s">
        <v>1436</v>
      </c>
      <c r="F35" s="288"/>
      <c r="G35" s="289" t="s">
        <v>1440</v>
      </c>
      <c r="H35" s="236"/>
      <c r="I35" s="236"/>
      <c r="J35" s="45"/>
      <c r="K35" s="210"/>
      <c r="L35" s="210"/>
      <c r="M35" s="210"/>
      <c r="N35" s="290"/>
      <c r="O35" s="291"/>
      <c r="P35" s="280"/>
      <c r="Q35" s="281" t="s">
        <v>64</v>
      </c>
      <c r="R35" s="133" t="s">
        <v>1489</v>
      </c>
      <c r="S35" s="133"/>
      <c r="T35" s="282"/>
      <c r="U35" s="283"/>
      <c r="V35" s="283"/>
      <c r="W35" s="283"/>
      <c r="X35" s="283"/>
      <c r="Y35" s="283"/>
      <c r="Z35" t="e">
        <f>VLOOKUP(A35,#REF!,9,FALSE)</f>
        <v>#REF!</v>
      </c>
    </row>
    <row r="36" spans="1:26" ht="15" thickBot="1">
      <c r="A36" s="281" t="s">
        <v>554</v>
      </c>
      <c r="B36" s="104" t="s">
        <v>50</v>
      </c>
      <c r="C36" s="221">
        <v>45772</v>
      </c>
      <c r="D36" s="288"/>
      <c r="E36" s="275" t="s">
        <v>1436</v>
      </c>
      <c r="F36" s="288"/>
      <c r="G36" s="289" t="s">
        <v>1462</v>
      </c>
      <c r="H36" s="236"/>
      <c r="I36" s="236"/>
      <c r="J36" s="45"/>
      <c r="K36" s="210"/>
      <c r="L36" s="210"/>
      <c r="M36" s="210"/>
      <c r="N36" s="290"/>
      <c r="O36" s="291"/>
      <c r="P36" s="280"/>
      <c r="Q36" s="281" t="s">
        <v>1462</v>
      </c>
      <c r="R36" s="133" t="s">
        <v>1489</v>
      </c>
      <c r="S36" s="133"/>
      <c r="T36" s="282"/>
      <c r="U36" s="283"/>
      <c r="V36" s="283"/>
      <c r="W36" s="283"/>
      <c r="X36" s="283"/>
      <c r="Y36" s="283"/>
      <c r="Z36" t="e">
        <f>VLOOKUP(A36,#REF!,9,FALSE)</f>
        <v>#REF!</v>
      </c>
    </row>
    <row r="37" spans="1:26" ht="15" thickBot="1">
      <c r="A37" s="281" t="s">
        <v>564</v>
      </c>
      <c r="B37" s="104" t="s">
        <v>50</v>
      </c>
      <c r="C37" s="221">
        <v>45831</v>
      </c>
      <c r="D37" s="288"/>
      <c r="E37" s="275" t="s">
        <v>1436</v>
      </c>
      <c r="F37" s="288"/>
      <c r="G37" s="289" t="s">
        <v>1440</v>
      </c>
      <c r="H37" s="236"/>
      <c r="I37" s="236"/>
      <c r="J37" s="45"/>
      <c r="K37" s="210"/>
      <c r="L37" s="210"/>
      <c r="M37" s="210"/>
      <c r="N37" s="290"/>
      <c r="O37" s="291"/>
      <c r="P37" s="280"/>
      <c r="Q37" s="281" t="s">
        <v>64</v>
      </c>
      <c r="R37" s="133" t="s">
        <v>1489</v>
      </c>
      <c r="S37" s="133"/>
      <c r="T37" s="282"/>
      <c r="U37" s="283"/>
      <c r="V37" s="283"/>
      <c r="W37" s="283"/>
      <c r="X37" s="283"/>
      <c r="Y37" s="283"/>
      <c r="Z37" t="e">
        <f>VLOOKUP(A37,#REF!,9,FALSE)</f>
        <v>#REF!</v>
      </c>
    </row>
    <row r="38" spans="1:26" ht="15" thickBot="1">
      <c r="A38" s="281" t="s">
        <v>567</v>
      </c>
      <c r="B38" s="104" t="s">
        <v>50</v>
      </c>
      <c r="C38" s="221">
        <v>45831</v>
      </c>
      <c r="D38" s="288"/>
      <c r="E38" s="275" t="s">
        <v>1436</v>
      </c>
      <c r="F38" s="288"/>
      <c r="G38" s="289" t="s">
        <v>1440</v>
      </c>
      <c r="H38" s="236"/>
      <c r="I38" s="236"/>
      <c r="J38" s="45"/>
      <c r="K38" s="210"/>
      <c r="L38" s="210"/>
      <c r="M38" s="210"/>
      <c r="N38" s="290"/>
      <c r="O38" s="291"/>
      <c r="P38" s="280"/>
      <c r="Q38" s="281" t="s">
        <v>64</v>
      </c>
      <c r="R38" s="133" t="s">
        <v>1489</v>
      </c>
      <c r="S38" s="133"/>
      <c r="T38" s="282"/>
      <c r="U38" s="283"/>
      <c r="V38" s="283"/>
      <c r="W38" s="283"/>
      <c r="X38" s="283"/>
      <c r="Y38" s="283"/>
      <c r="Z38" t="e">
        <f>VLOOKUP(A38,#REF!,9,FALSE)</f>
        <v>#REF!</v>
      </c>
    </row>
    <row r="39" spans="1:26" s="222" customFormat="1" ht="70.150000000000006" customHeight="1" thickBot="1">
      <c r="A39" s="226" t="s">
        <v>1463</v>
      </c>
      <c r="B39" s="230" t="e">
        <v>#N/A</v>
      </c>
      <c r="C39" s="229" t="e">
        <v>#N/A</v>
      </c>
      <c r="D39" s="295"/>
      <c r="E39" s="275" t="s">
        <v>1436</v>
      </c>
      <c r="F39" s="295"/>
      <c r="G39" s="296" t="s">
        <v>1462</v>
      </c>
      <c r="H39" s="228"/>
      <c r="I39" s="228"/>
      <c r="J39" s="228"/>
      <c r="K39" s="227"/>
      <c r="L39" s="227"/>
      <c r="M39" s="227"/>
      <c r="N39" s="228"/>
      <c r="O39" s="297"/>
      <c r="P39" s="280"/>
      <c r="Q39" s="226" t="s">
        <v>1462</v>
      </c>
      <c r="R39" s="133" t="s">
        <v>1489</v>
      </c>
      <c r="S39" s="225"/>
      <c r="T39" s="224"/>
      <c r="U39" s="223"/>
      <c r="V39" s="223"/>
      <c r="W39" s="223"/>
      <c r="X39" s="223"/>
      <c r="Y39" s="223" t="s">
        <v>1496</v>
      </c>
      <c r="Z39" t="e">
        <f>VLOOKUP(A39,#REF!,9,FALSE)</f>
        <v>#REF!</v>
      </c>
    </row>
    <row r="40" spans="1:26" ht="15" thickBot="1">
      <c r="A40" s="281" t="s">
        <v>693</v>
      </c>
      <c r="B40" s="104" t="s">
        <v>50</v>
      </c>
      <c r="C40" s="221">
        <v>45831</v>
      </c>
      <c r="D40" s="288"/>
      <c r="E40" s="275" t="s">
        <v>1436</v>
      </c>
      <c r="F40" s="288"/>
      <c r="G40" s="289" t="s">
        <v>1440</v>
      </c>
      <c r="H40" s="236"/>
      <c r="I40" s="236"/>
      <c r="J40" s="45"/>
      <c r="K40" s="210"/>
      <c r="L40" s="210"/>
      <c r="M40" s="210"/>
      <c r="N40" s="290"/>
      <c r="O40" s="291"/>
      <c r="P40" s="280"/>
      <c r="Q40" s="281" t="s">
        <v>64</v>
      </c>
      <c r="R40" s="133" t="s">
        <v>1489</v>
      </c>
      <c r="S40" s="133"/>
      <c r="T40" s="282"/>
      <c r="U40" s="283"/>
      <c r="V40" s="283"/>
      <c r="W40" s="283"/>
      <c r="X40" s="283"/>
      <c r="Y40" s="283"/>
      <c r="Z40" t="e">
        <f>VLOOKUP(A40,#REF!,9,FALSE)</f>
        <v>#REF!</v>
      </c>
    </row>
    <row r="41" spans="1:26" ht="15" thickBot="1">
      <c r="A41" s="281" t="s">
        <v>110</v>
      </c>
      <c r="B41" s="104" t="s">
        <v>50</v>
      </c>
      <c r="C41" s="221">
        <v>45807</v>
      </c>
      <c r="D41" s="288"/>
      <c r="E41" s="275" t="s">
        <v>1487</v>
      </c>
      <c r="F41" s="288"/>
      <c r="G41" s="289" t="s">
        <v>1440</v>
      </c>
      <c r="H41" s="236"/>
      <c r="I41" s="236"/>
      <c r="J41" s="45"/>
      <c r="K41" s="210"/>
      <c r="L41" s="210"/>
      <c r="M41" s="210"/>
      <c r="N41" s="290"/>
      <c r="O41" s="291"/>
      <c r="P41" s="280" t="s">
        <v>1488</v>
      </c>
      <c r="Q41" s="281" t="s">
        <v>58</v>
      </c>
      <c r="R41" s="133" t="s">
        <v>1489</v>
      </c>
      <c r="S41" s="133"/>
      <c r="T41" s="282"/>
      <c r="U41" s="283"/>
      <c r="V41" s="283"/>
      <c r="W41" s="283"/>
      <c r="X41" s="283"/>
      <c r="Y41" s="283"/>
      <c r="Z41" t="e">
        <f>VLOOKUP(A41,#REF!,9,FALSE)</f>
        <v>#REF!</v>
      </c>
    </row>
    <row r="42" spans="1:26" ht="15" thickBot="1">
      <c r="A42" s="281" t="s">
        <v>108</v>
      </c>
      <c r="B42" s="104" t="s">
        <v>50</v>
      </c>
      <c r="C42" s="221">
        <v>45807</v>
      </c>
      <c r="D42" s="288"/>
      <c r="E42" s="275" t="s">
        <v>1487</v>
      </c>
      <c r="F42" s="288"/>
      <c r="G42" s="289" t="s">
        <v>1440</v>
      </c>
      <c r="H42" s="236"/>
      <c r="I42" s="236"/>
      <c r="J42" s="45"/>
      <c r="K42" s="210"/>
      <c r="L42" s="210"/>
      <c r="M42" s="210"/>
      <c r="N42" s="290"/>
      <c r="O42" s="291"/>
      <c r="P42" s="280" t="s">
        <v>1488</v>
      </c>
      <c r="Q42" s="281" t="s">
        <v>64</v>
      </c>
      <c r="R42" s="133" t="s">
        <v>1489</v>
      </c>
      <c r="S42" s="133"/>
      <c r="T42" s="282"/>
      <c r="U42" s="283"/>
      <c r="V42" s="283"/>
      <c r="W42" s="283"/>
      <c r="X42" s="283"/>
      <c r="Y42" s="283"/>
      <c r="Z42" t="e">
        <f>VLOOKUP(A42,#REF!,9,FALSE)</f>
        <v>#REF!</v>
      </c>
    </row>
    <row r="43" spans="1:26" ht="15" thickBot="1">
      <c r="A43" s="281" t="s">
        <v>106</v>
      </c>
      <c r="B43" s="104" t="s">
        <v>50</v>
      </c>
      <c r="C43" s="221">
        <v>45807</v>
      </c>
      <c r="D43" s="288"/>
      <c r="E43" s="275" t="s">
        <v>1487</v>
      </c>
      <c r="F43" s="288"/>
      <c r="G43" s="289" t="s">
        <v>1440</v>
      </c>
      <c r="H43" s="236"/>
      <c r="I43" s="236"/>
      <c r="J43" s="45"/>
      <c r="K43" s="210"/>
      <c r="L43" s="210"/>
      <c r="M43" s="210"/>
      <c r="N43" s="290"/>
      <c r="O43" s="291"/>
      <c r="P43" s="280" t="s">
        <v>1488</v>
      </c>
      <c r="Q43" s="281" t="s">
        <v>58</v>
      </c>
      <c r="R43" s="133" t="s">
        <v>1489</v>
      </c>
      <c r="S43" s="133"/>
      <c r="T43" s="282"/>
      <c r="U43" s="283"/>
      <c r="V43" s="283"/>
      <c r="W43" s="283"/>
      <c r="X43" s="283"/>
      <c r="Y43" s="283"/>
      <c r="Z43" t="e">
        <f>VLOOKUP(A43,#REF!,9,FALSE)</f>
        <v>#REF!</v>
      </c>
    </row>
    <row r="44" spans="1:26" ht="15" thickBot="1">
      <c r="A44" s="281" t="s">
        <v>103</v>
      </c>
      <c r="B44" s="104" t="s">
        <v>50</v>
      </c>
      <c r="C44" s="221">
        <v>45807</v>
      </c>
      <c r="D44" s="288"/>
      <c r="E44" s="275" t="s">
        <v>1487</v>
      </c>
      <c r="F44" s="288"/>
      <c r="G44" s="289" t="s">
        <v>1440</v>
      </c>
      <c r="H44" s="236"/>
      <c r="I44" s="236"/>
      <c r="J44" s="45"/>
      <c r="K44" s="210"/>
      <c r="L44" s="210"/>
      <c r="M44" s="210"/>
      <c r="N44" s="290"/>
      <c r="O44" s="291"/>
      <c r="P44" s="280" t="s">
        <v>1448</v>
      </c>
      <c r="Q44" s="281" t="s">
        <v>64</v>
      </c>
      <c r="R44" s="133" t="s">
        <v>1489</v>
      </c>
      <c r="S44" s="133"/>
      <c r="T44" s="282"/>
      <c r="U44" s="283"/>
      <c r="V44" s="283"/>
      <c r="W44" s="283"/>
      <c r="X44" s="283"/>
      <c r="Y44" s="283"/>
      <c r="Z44" t="e">
        <f>VLOOKUP(A44,#REF!,9,FALSE)</f>
        <v>#REF!</v>
      </c>
    </row>
    <row r="45" spans="1:26" ht="15" thickBot="1">
      <c r="A45" s="348" t="s">
        <v>446</v>
      </c>
      <c r="B45" s="104" t="s">
        <v>50</v>
      </c>
      <c r="C45" s="221">
        <v>45807</v>
      </c>
      <c r="D45" s="288"/>
      <c r="E45" s="275" t="s">
        <v>1436</v>
      </c>
      <c r="F45" s="288"/>
      <c r="G45" s="289" t="s">
        <v>1440</v>
      </c>
      <c r="H45" s="236"/>
      <c r="I45" s="236"/>
      <c r="J45" s="45"/>
      <c r="K45" s="210"/>
      <c r="L45" s="210"/>
      <c r="M45" s="210"/>
      <c r="N45" s="290"/>
      <c r="O45" s="291"/>
      <c r="P45" s="280"/>
      <c r="Q45" s="281" t="s">
        <v>58</v>
      </c>
      <c r="R45" s="133" t="s">
        <v>1489</v>
      </c>
      <c r="S45" s="133"/>
      <c r="T45" s="282"/>
      <c r="U45" s="283"/>
      <c r="V45" s="283"/>
      <c r="W45" s="283"/>
      <c r="X45" s="283"/>
      <c r="Y45" s="283"/>
      <c r="Z45" t="e">
        <f>VLOOKUP(A45,#REF!,9,FALSE)</f>
        <v>#REF!</v>
      </c>
    </row>
    <row r="46" spans="1:26" ht="15" thickBot="1">
      <c r="A46" s="298" t="s">
        <v>448</v>
      </c>
      <c r="B46" s="104" t="s">
        <v>50</v>
      </c>
      <c r="C46" s="221">
        <v>45807</v>
      </c>
      <c r="D46" s="288"/>
      <c r="E46" s="275" t="s">
        <v>1436</v>
      </c>
      <c r="F46" s="288"/>
      <c r="G46" s="296" t="s">
        <v>1440</v>
      </c>
      <c r="H46" s="236"/>
      <c r="I46" s="236"/>
      <c r="J46" s="45"/>
      <c r="K46" s="210"/>
      <c r="L46" s="210"/>
      <c r="M46" s="210"/>
      <c r="N46" s="290"/>
      <c r="O46" s="291"/>
      <c r="P46" s="280"/>
      <c r="Q46" s="281" t="s">
        <v>58</v>
      </c>
      <c r="R46" s="133" t="s">
        <v>1489</v>
      </c>
      <c r="S46" s="133"/>
      <c r="T46" s="282"/>
      <c r="U46" s="283"/>
      <c r="V46" s="283"/>
      <c r="W46" s="283"/>
      <c r="X46" s="283"/>
      <c r="Y46" s="283"/>
      <c r="Z46" t="e">
        <f>VLOOKUP(A46,#REF!,9,FALSE)</f>
        <v>#REF!</v>
      </c>
    </row>
    <row r="47" spans="1:26" ht="15" thickBot="1">
      <c r="A47" s="299" t="s">
        <v>1460</v>
      </c>
      <c r="B47" s="104" t="s">
        <v>50</v>
      </c>
      <c r="C47" s="221">
        <v>45807</v>
      </c>
      <c r="D47" s="288"/>
      <c r="E47" s="275" t="s">
        <v>1436</v>
      </c>
      <c r="F47" s="288"/>
      <c r="G47" s="289" t="s">
        <v>1440</v>
      </c>
      <c r="H47" s="236"/>
      <c r="I47" s="236"/>
      <c r="J47" s="45"/>
      <c r="K47" s="210"/>
      <c r="L47" s="210"/>
      <c r="M47" s="210"/>
      <c r="N47" s="290"/>
      <c r="O47" s="291"/>
      <c r="P47" s="280" t="s">
        <v>1451</v>
      </c>
      <c r="Q47" s="281" t="s">
        <v>58</v>
      </c>
      <c r="R47" s="133" t="s">
        <v>1492</v>
      </c>
      <c r="S47" s="133"/>
      <c r="T47" s="282"/>
      <c r="U47" s="283"/>
      <c r="V47" s="283"/>
      <c r="W47" s="283"/>
      <c r="X47" s="283"/>
      <c r="Y47" s="283"/>
      <c r="Z47" t="e">
        <f>VLOOKUP(A47,#REF!,9,FALSE)</f>
        <v>#REF!</v>
      </c>
    </row>
    <row r="48" spans="1:26" ht="15" thickBot="1">
      <c r="A48" s="298" t="s">
        <v>491</v>
      </c>
      <c r="B48" s="104" t="s">
        <v>50</v>
      </c>
      <c r="C48" s="221">
        <v>45807</v>
      </c>
      <c r="D48" s="288"/>
      <c r="E48" s="275" t="s">
        <v>1436</v>
      </c>
      <c r="F48" s="288"/>
      <c r="G48" s="296" t="s">
        <v>1462</v>
      </c>
      <c r="H48" s="236"/>
      <c r="I48" s="236"/>
      <c r="J48" s="45"/>
      <c r="K48" s="210"/>
      <c r="L48" s="210"/>
      <c r="M48" s="210"/>
      <c r="N48" s="290"/>
      <c r="O48" s="291"/>
      <c r="P48" s="280" t="s">
        <v>1498</v>
      </c>
      <c r="Q48" s="281" t="s">
        <v>1462</v>
      </c>
      <c r="R48" s="133" t="s">
        <v>1489</v>
      </c>
      <c r="S48" s="133"/>
      <c r="T48" s="282"/>
      <c r="U48" s="283"/>
      <c r="V48" s="283"/>
      <c r="W48" s="283"/>
      <c r="X48" s="283"/>
      <c r="Y48" s="283"/>
      <c r="Z48" t="e">
        <f>VLOOKUP(A48,#REF!,9,FALSE)</f>
        <v>#REF!</v>
      </c>
    </row>
    <row r="49" spans="1:26" ht="15" thickBot="1">
      <c r="A49" s="298" t="s">
        <v>485</v>
      </c>
      <c r="B49" s="104" t="s">
        <v>122</v>
      </c>
      <c r="C49" s="221">
        <v>45772</v>
      </c>
      <c r="D49" s="288"/>
      <c r="E49" s="275" t="s">
        <v>1436</v>
      </c>
      <c r="F49" s="288"/>
      <c r="G49" s="296" t="s">
        <v>1462</v>
      </c>
      <c r="H49" s="236"/>
      <c r="I49" s="236"/>
      <c r="J49" s="45"/>
      <c r="K49" s="210"/>
      <c r="L49" s="210"/>
      <c r="M49" s="210"/>
      <c r="N49" s="290"/>
      <c r="O49" s="291"/>
      <c r="P49" s="280" t="s">
        <v>1498</v>
      </c>
      <c r="Q49" s="281" t="s">
        <v>1462</v>
      </c>
      <c r="R49" s="133" t="s">
        <v>1489</v>
      </c>
      <c r="S49" s="133"/>
      <c r="T49" s="282"/>
      <c r="U49" s="283"/>
      <c r="V49" s="283"/>
      <c r="W49" s="283"/>
      <c r="X49" s="283"/>
      <c r="Y49" s="283"/>
      <c r="Z49" t="e">
        <f>VLOOKUP(A49,#REF!,9,FALSE)</f>
        <v>#REF!</v>
      </c>
    </row>
    <row r="50" spans="1:26" ht="15" thickBot="1">
      <c r="A50" s="298" t="s">
        <v>483</v>
      </c>
      <c r="B50" s="104" t="s">
        <v>122</v>
      </c>
      <c r="C50" s="221">
        <v>45772</v>
      </c>
      <c r="D50" s="288"/>
      <c r="E50" s="275" t="s">
        <v>1436</v>
      </c>
      <c r="F50" s="288"/>
      <c r="G50" s="296" t="s">
        <v>1462</v>
      </c>
      <c r="H50" s="236"/>
      <c r="I50" s="236"/>
      <c r="J50" s="45"/>
      <c r="K50" s="210"/>
      <c r="L50" s="210"/>
      <c r="M50" s="210"/>
      <c r="N50" s="290"/>
      <c r="O50" s="291"/>
      <c r="P50" s="280" t="s">
        <v>1498</v>
      </c>
      <c r="Q50" s="281" t="s">
        <v>1462</v>
      </c>
      <c r="R50" s="133" t="s">
        <v>1489</v>
      </c>
      <c r="S50" s="133"/>
      <c r="T50" s="282"/>
      <c r="U50" s="283"/>
      <c r="V50" s="283"/>
      <c r="W50" s="283"/>
      <c r="X50" s="283"/>
      <c r="Y50" s="283"/>
      <c r="Z50" t="e">
        <f>VLOOKUP(A50,#REF!,9,FALSE)</f>
        <v>#REF!</v>
      </c>
    </row>
    <row r="51" spans="1:26" ht="15" thickBot="1">
      <c r="A51" s="298" t="s">
        <v>489</v>
      </c>
      <c r="B51" s="104" t="e">
        <v>#N/A</v>
      </c>
      <c r="C51" s="221" t="e">
        <v>#N/A</v>
      </c>
      <c r="D51" s="288"/>
      <c r="E51" s="275" t="s">
        <v>1436</v>
      </c>
      <c r="F51" s="288"/>
      <c r="G51" s="296" t="s">
        <v>1462</v>
      </c>
      <c r="H51" s="236"/>
      <c r="I51" s="236"/>
      <c r="J51" s="45"/>
      <c r="K51" s="210"/>
      <c r="L51" s="210"/>
      <c r="M51" s="210"/>
      <c r="N51" s="290"/>
      <c r="O51" s="291"/>
      <c r="P51" s="280" t="s">
        <v>1498</v>
      </c>
      <c r="Q51" s="281" t="s">
        <v>1462</v>
      </c>
      <c r="R51" s="133" t="s">
        <v>1489</v>
      </c>
      <c r="S51" s="133"/>
      <c r="T51" s="282"/>
      <c r="U51" s="283"/>
      <c r="V51" s="283"/>
      <c r="W51" s="283"/>
      <c r="X51" s="283"/>
      <c r="Y51" s="283"/>
      <c r="Z51" t="e">
        <f>VLOOKUP(A51,#REF!,9,FALSE)</f>
        <v>#REF!</v>
      </c>
    </row>
    <row r="52" spans="1:26" ht="13.9" customHeight="1" thickBot="1">
      <c r="A52" s="298" t="s">
        <v>465</v>
      </c>
      <c r="B52" s="104" t="s">
        <v>122</v>
      </c>
      <c r="C52" s="221">
        <v>45925</v>
      </c>
      <c r="D52" s="288"/>
      <c r="E52" s="275" t="s">
        <v>1487</v>
      </c>
      <c r="F52" s="288"/>
      <c r="G52" s="289" t="s">
        <v>1440</v>
      </c>
      <c r="H52" s="236"/>
      <c r="I52" s="236"/>
      <c r="J52" s="45"/>
      <c r="K52" s="210"/>
      <c r="L52" s="210"/>
      <c r="M52" s="210"/>
      <c r="N52" s="290"/>
      <c r="O52" s="291"/>
      <c r="P52" s="280" t="s">
        <v>1488</v>
      </c>
      <c r="Q52" s="281" t="s">
        <v>64</v>
      </c>
      <c r="R52" s="133" t="s">
        <v>1489</v>
      </c>
      <c r="S52" s="133"/>
      <c r="T52" s="282"/>
      <c r="U52" s="283"/>
      <c r="V52" s="283"/>
      <c r="W52" s="283"/>
      <c r="X52" s="283"/>
      <c r="Y52" s="283"/>
      <c r="Z52" t="e">
        <f>VLOOKUP(A52,#REF!,9,FALSE)</f>
        <v>#REF!</v>
      </c>
    </row>
    <row r="53" spans="1:26" ht="15" thickBot="1">
      <c r="A53" s="298" t="s">
        <v>467</v>
      </c>
      <c r="B53" s="104" t="s">
        <v>122</v>
      </c>
      <c r="C53" s="221">
        <v>45925</v>
      </c>
      <c r="D53" s="288"/>
      <c r="E53" s="275" t="s">
        <v>1487</v>
      </c>
      <c r="F53" s="288"/>
      <c r="G53" s="289" t="s">
        <v>1440</v>
      </c>
      <c r="H53" s="236"/>
      <c r="I53" s="236"/>
      <c r="J53" s="45"/>
      <c r="K53" s="210"/>
      <c r="L53" s="210"/>
      <c r="M53" s="210"/>
      <c r="N53" s="290"/>
      <c r="O53" s="291"/>
      <c r="P53" s="280" t="s">
        <v>1488</v>
      </c>
      <c r="Q53" s="281" t="s">
        <v>64</v>
      </c>
      <c r="R53" s="133" t="s">
        <v>1489</v>
      </c>
      <c r="S53" s="133"/>
      <c r="T53" s="282"/>
      <c r="U53" s="283"/>
      <c r="V53" s="283"/>
      <c r="W53" s="283"/>
      <c r="X53" s="283"/>
      <c r="Y53" s="283"/>
      <c r="Z53" t="e">
        <f>VLOOKUP(A53,#REF!,9,FALSE)</f>
        <v>#REF!</v>
      </c>
    </row>
    <row r="54" spans="1:26" ht="15" thickBot="1">
      <c r="A54" s="298" t="s">
        <v>463</v>
      </c>
      <c r="B54" s="104" t="s">
        <v>122</v>
      </c>
      <c r="C54" s="221">
        <v>45925</v>
      </c>
      <c r="D54" s="288"/>
      <c r="E54" s="275" t="s">
        <v>1487</v>
      </c>
      <c r="F54" s="288"/>
      <c r="G54" s="289" t="s">
        <v>1440</v>
      </c>
      <c r="H54" s="236"/>
      <c r="I54" s="236"/>
      <c r="J54" s="45"/>
      <c r="K54" s="210"/>
      <c r="L54" s="210"/>
      <c r="M54" s="210"/>
      <c r="N54" s="290"/>
      <c r="O54" s="291"/>
      <c r="P54" s="280" t="s">
        <v>1488</v>
      </c>
      <c r="Q54" s="281" t="s">
        <v>64</v>
      </c>
      <c r="R54" s="133" t="s">
        <v>1489</v>
      </c>
      <c r="S54" s="133"/>
      <c r="T54" s="282"/>
      <c r="U54" s="283"/>
      <c r="V54" s="283"/>
      <c r="W54" s="283"/>
      <c r="X54" s="283"/>
      <c r="Y54" s="283"/>
      <c r="Z54" t="e">
        <f>VLOOKUP(A54,#REF!,9,FALSE)</f>
        <v>#REF!</v>
      </c>
    </row>
    <row r="55" spans="1:26" ht="15" thickBot="1">
      <c r="A55" s="298" t="s">
        <v>501</v>
      </c>
      <c r="B55" s="104" t="s">
        <v>122</v>
      </c>
      <c r="C55" s="221">
        <v>45862</v>
      </c>
      <c r="D55" s="288"/>
      <c r="E55" s="275" t="s">
        <v>1487</v>
      </c>
      <c r="F55" s="288"/>
      <c r="G55" s="289" t="s">
        <v>1440</v>
      </c>
      <c r="H55" s="236"/>
      <c r="I55" s="236"/>
      <c r="J55" s="45"/>
      <c r="K55" s="210"/>
      <c r="L55" s="210"/>
      <c r="M55" s="210"/>
      <c r="N55" s="290"/>
      <c r="O55" s="291"/>
      <c r="P55" s="280" t="s">
        <v>1451</v>
      </c>
      <c r="Q55" s="281" t="s">
        <v>58</v>
      </c>
      <c r="R55" s="133" t="s">
        <v>1492</v>
      </c>
      <c r="S55" s="133"/>
      <c r="T55" s="282"/>
      <c r="U55" s="283"/>
      <c r="V55" s="283"/>
      <c r="W55" s="283"/>
      <c r="X55" s="283"/>
      <c r="Y55" s="283"/>
      <c r="Z55" t="e">
        <f>VLOOKUP(A55,#REF!,9,FALSE)</f>
        <v>#REF!</v>
      </c>
    </row>
    <row r="56" spans="1:26" ht="15" thickBot="1">
      <c r="A56" s="298" t="s">
        <v>1499</v>
      </c>
      <c r="B56" s="104"/>
      <c r="C56" s="221" t="e">
        <v>#N/A</v>
      </c>
      <c r="D56" s="288"/>
      <c r="E56" s="275" t="s">
        <v>1487</v>
      </c>
      <c r="F56" s="288"/>
      <c r="G56" s="289" t="s">
        <v>1440</v>
      </c>
      <c r="H56" s="236"/>
      <c r="I56" s="236"/>
      <c r="J56" s="45"/>
      <c r="K56" s="210"/>
      <c r="L56" s="210"/>
      <c r="M56" s="210"/>
      <c r="N56" s="290"/>
      <c r="O56" s="291"/>
      <c r="P56" s="280" t="s">
        <v>1500</v>
      </c>
      <c r="Q56" s="281" t="s">
        <v>58</v>
      </c>
      <c r="R56" s="133" t="s">
        <v>1492</v>
      </c>
      <c r="S56" s="133"/>
      <c r="T56" s="282"/>
      <c r="U56" s="283"/>
      <c r="V56" s="283"/>
      <c r="W56" s="283"/>
      <c r="X56" s="283"/>
      <c r="Y56" s="283"/>
      <c r="Z56" t="e">
        <f>VLOOKUP(A56,#REF!,9,FALSE)</f>
        <v>#REF!</v>
      </c>
    </row>
    <row r="57" spans="1:26" ht="15" thickBot="1">
      <c r="A57" s="165" t="s">
        <v>1501</v>
      </c>
      <c r="B57" s="104" t="s">
        <v>122</v>
      </c>
      <c r="C57" s="300">
        <v>45787</v>
      </c>
      <c r="D57" s="288"/>
      <c r="E57" s="275" t="s">
        <v>1487</v>
      </c>
      <c r="F57" s="288"/>
      <c r="G57" s="289" t="s">
        <v>1440</v>
      </c>
      <c r="H57" s="236"/>
      <c r="I57" s="236"/>
      <c r="J57" s="45"/>
      <c r="K57" s="210"/>
      <c r="L57" s="210"/>
      <c r="M57" s="210"/>
      <c r="N57" s="290"/>
      <c r="O57" s="291"/>
      <c r="P57" s="280" t="s">
        <v>1451</v>
      </c>
      <c r="Q57" s="281" t="s">
        <v>1502</v>
      </c>
      <c r="R57" s="133" t="s">
        <v>1492</v>
      </c>
      <c r="S57" s="133"/>
      <c r="T57" s="282"/>
      <c r="U57" s="283"/>
      <c r="V57" s="283"/>
      <c r="W57" s="283"/>
      <c r="X57" s="283"/>
      <c r="Y57" s="283"/>
      <c r="Z57" t="e">
        <f>VLOOKUP(A57,#REF!,9,FALSE)</f>
        <v>#REF!</v>
      </c>
    </row>
    <row r="58" spans="1:26" ht="15" thickBot="1">
      <c r="A58" s="665" t="s">
        <v>463</v>
      </c>
      <c r="B58" s="104" t="s">
        <v>50</v>
      </c>
      <c r="C58" s="302">
        <v>45807</v>
      </c>
      <c r="D58" s="288"/>
      <c r="E58" s="275" t="s">
        <v>1436</v>
      </c>
      <c r="F58" s="288"/>
      <c r="G58" s="289" t="s">
        <v>1440</v>
      </c>
      <c r="H58" s="236"/>
      <c r="I58" s="236"/>
      <c r="J58" s="45"/>
      <c r="K58" s="210"/>
      <c r="L58" s="210"/>
      <c r="M58" s="210"/>
      <c r="N58" s="290"/>
      <c r="O58" s="291"/>
      <c r="P58" s="293"/>
      <c r="Q58" s="281" t="s">
        <v>64</v>
      </c>
      <c r="R58" s="133" t="s">
        <v>1489</v>
      </c>
      <c r="S58" s="133"/>
      <c r="T58" s="282"/>
      <c r="U58" s="283"/>
      <c r="V58" s="283"/>
      <c r="W58" s="283"/>
      <c r="X58" s="283"/>
      <c r="Y58" s="283"/>
    </row>
    <row r="59" spans="1:26" ht="15" thickBot="1">
      <c r="A59" s="665" t="s">
        <v>465</v>
      </c>
      <c r="B59" s="104" t="s">
        <v>122</v>
      </c>
      <c r="C59" s="302">
        <v>45772</v>
      </c>
      <c r="D59" s="288"/>
      <c r="E59" s="275" t="s">
        <v>1436</v>
      </c>
      <c r="F59" s="288"/>
      <c r="G59" s="289" t="s">
        <v>1440</v>
      </c>
      <c r="H59" s="236"/>
      <c r="I59" s="236"/>
      <c r="J59" s="45"/>
      <c r="K59" s="210"/>
      <c r="L59" s="210"/>
      <c r="M59" s="210"/>
      <c r="N59" s="290"/>
      <c r="O59" s="291"/>
      <c r="P59" s="293"/>
      <c r="Q59" s="281" t="s">
        <v>64</v>
      </c>
      <c r="R59" s="133" t="s">
        <v>1489</v>
      </c>
      <c r="S59" s="133"/>
      <c r="T59" s="282"/>
      <c r="U59" s="283"/>
      <c r="V59" s="283"/>
      <c r="W59" s="283"/>
      <c r="X59" s="283"/>
      <c r="Y59" s="283"/>
    </row>
    <row r="60" spans="1:26" ht="15" thickBot="1">
      <c r="A60" s="666" t="s">
        <v>467</v>
      </c>
      <c r="B60" s="104" t="s">
        <v>122</v>
      </c>
      <c r="C60" s="302">
        <v>45772</v>
      </c>
      <c r="D60" s="288"/>
      <c r="E60" s="275" t="s">
        <v>1436</v>
      </c>
      <c r="F60" s="288"/>
      <c r="G60" s="289" t="s">
        <v>1440</v>
      </c>
      <c r="H60" s="236"/>
      <c r="I60" s="236"/>
      <c r="J60" s="45"/>
      <c r="K60" s="210"/>
      <c r="L60" s="210"/>
      <c r="M60" s="210"/>
      <c r="N60" s="290"/>
      <c r="O60" s="291"/>
      <c r="P60" s="293"/>
      <c r="Q60" s="281" t="s">
        <v>64</v>
      </c>
      <c r="R60" s="133" t="s">
        <v>1489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1481</v>
      </c>
      <c r="B70" s="307">
        <f>SUM(K4:K9)</f>
        <v>0</v>
      </c>
      <c r="C70" s="308" t="e">
        <f>B70/B73</f>
        <v>#DIV/0!</v>
      </c>
    </row>
    <row r="71" spans="1:25">
      <c r="A71" s="306" t="s">
        <v>1380</v>
      </c>
      <c r="B71" s="307">
        <f>SUM(L4:L9)</f>
        <v>0</v>
      </c>
      <c r="C71" s="308" t="e">
        <f>B71/B73</f>
        <v>#DIV/0!</v>
      </c>
    </row>
    <row r="72" spans="1:25">
      <c r="A72" s="306" t="s">
        <v>1482</v>
      </c>
      <c r="B72" s="307">
        <f>SUM(M4:M9)</f>
        <v>0</v>
      </c>
      <c r="C72" s="308" t="e">
        <f>B72/B73</f>
        <v>#DIV/0!</v>
      </c>
    </row>
    <row r="73" spans="1:25">
      <c r="A73" s="306" t="s">
        <v>737</v>
      </c>
      <c r="B73" s="307">
        <f>SUM(B70:B72)</f>
        <v>0</v>
      </c>
      <c r="C73" s="285"/>
    </row>
    <row r="80" spans="1:25">
      <c r="A80" t="s">
        <v>1503</v>
      </c>
    </row>
    <row r="81" spans="1:1">
      <c r="A81" t="s">
        <v>1504</v>
      </c>
    </row>
    <row r="82" spans="1:1">
      <c r="A82" t="s">
        <v>1488</v>
      </c>
    </row>
    <row r="83" spans="1:1">
      <c r="A83" t="s">
        <v>1505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1506</v>
      </c>
    </row>
    <row r="3" spans="1:18">
      <c r="A3" t="s">
        <v>1446</v>
      </c>
      <c r="B3" t="s">
        <v>20</v>
      </c>
      <c r="C3" t="s">
        <v>1477</v>
      </c>
      <c r="D3" t="s">
        <v>26</v>
      </c>
      <c r="E3" t="s">
        <v>1441</v>
      </c>
      <c r="F3" t="s">
        <v>1478</v>
      </c>
      <c r="G3" t="s">
        <v>27</v>
      </c>
      <c r="H3" t="s">
        <v>28</v>
      </c>
      <c r="I3" t="s">
        <v>1479</v>
      </c>
      <c r="J3" t="s">
        <v>1480</v>
      </c>
      <c r="K3" t="s">
        <v>1481</v>
      </c>
      <c r="L3" t="s">
        <v>1380</v>
      </c>
      <c r="M3" t="s">
        <v>1482</v>
      </c>
      <c r="N3" t="s">
        <v>1483</v>
      </c>
      <c r="O3" t="s">
        <v>1390</v>
      </c>
      <c r="P3" t="s">
        <v>1447</v>
      </c>
      <c r="Q3" t="s">
        <v>34</v>
      </c>
      <c r="R3" t="s">
        <v>1507</v>
      </c>
    </row>
    <row r="4" spans="1:18">
      <c r="A4" t="s">
        <v>446</v>
      </c>
      <c r="B4" t="s">
        <v>122</v>
      </c>
      <c r="C4" s="113">
        <v>45772</v>
      </c>
      <c r="E4" t="s">
        <v>1436</v>
      </c>
      <c r="G4" t="s">
        <v>1440</v>
      </c>
      <c r="P4" t="s">
        <v>965</v>
      </c>
      <c r="Q4" t="s">
        <v>64</v>
      </c>
      <c r="R4" t="s">
        <v>1508</v>
      </c>
    </row>
    <row r="5" spans="1:18">
      <c r="A5" t="s">
        <v>542</v>
      </c>
      <c r="B5" t="s">
        <v>50</v>
      </c>
      <c r="C5" s="113">
        <v>45772</v>
      </c>
      <c r="E5" t="s">
        <v>1436</v>
      </c>
      <c r="G5" t="s">
        <v>1440</v>
      </c>
      <c r="P5" t="s">
        <v>1488</v>
      </c>
      <c r="Q5" t="s">
        <v>69</v>
      </c>
      <c r="R5" t="s">
        <v>1509</v>
      </c>
    </row>
    <row r="6" spans="1:18">
      <c r="A6" t="s">
        <v>554</v>
      </c>
      <c r="B6" t="s">
        <v>50</v>
      </c>
      <c r="C6" s="113">
        <v>45772</v>
      </c>
      <c r="E6" t="s">
        <v>1436</v>
      </c>
      <c r="G6" t="s">
        <v>1440</v>
      </c>
      <c r="P6" t="s">
        <v>1488</v>
      </c>
      <c r="Q6" t="s">
        <v>64</v>
      </c>
      <c r="R6" t="s">
        <v>1510</v>
      </c>
    </row>
    <row r="7" spans="1:18">
      <c r="A7" t="s">
        <v>556</v>
      </c>
      <c r="B7" t="s">
        <v>50</v>
      </c>
      <c r="C7" s="113">
        <v>45831</v>
      </c>
      <c r="E7" t="s">
        <v>1436</v>
      </c>
      <c r="G7" t="s">
        <v>1440</v>
      </c>
      <c r="P7" t="s">
        <v>1488</v>
      </c>
      <c r="Q7" t="s">
        <v>64</v>
      </c>
      <c r="R7" t="s">
        <v>1511</v>
      </c>
    </row>
    <row r="8" spans="1:18">
      <c r="A8" t="s">
        <v>558</v>
      </c>
      <c r="B8" t="s">
        <v>50</v>
      </c>
      <c r="C8" s="113">
        <v>45831</v>
      </c>
      <c r="E8" t="s">
        <v>1436</v>
      </c>
      <c r="G8" t="s">
        <v>1440</v>
      </c>
      <c r="P8" t="s">
        <v>1488</v>
      </c>
      <c r="Q8" t="s">
        <v>64</v>
      </c>
      <c r="R8" t="s">
        <v>1512</v>
      </c>
    </row>
    <row r="9" spans="1:18">
      <c r="A9" t="s">
        <v>562</v>
      </c>
      <c r="B9" t="s">
        <v>50</v>
      </c>
      <c r="C9" s="113">
        <v>45831</v>
      </c>
      <c r="E9" t="s">
        <v>1436</v>
      </c>
      <c r="G9" t="s">
        <v>1440</v>
      </c>
      <c r="P9" t="s">
        <v>1513</v>
      </c>
      <c r="Q9" t="s">
        <v>58</v>
      </c>
      <c r="R9" t="s">
        <v>1514</v>
      </c>
    </row>
    <row r="10" spans="1:18">
      <c r="A10" t="s">
        <v>564</v>
      </c>
      <c r="B10" t="s">
        <v>50</v>
      </c>
      <c r="C10" s="113">
        <v>45831</v>
      </c>
      <c r="E10" t="s">
        <v>1436</v>
      </c>
      <c r="G10" t="s">
        <v>1440</v>
      </c>
      <c r="P10" t="s">
        <v>1488</v>
      </c>
      <c r="Q10" t="s">
        <v>64</v>
      </c>
      <c r="R10" t="s">
        <v>1515</v>
      </c>
    </row>
    <row r="11" spans="1:18">
      <c r="A11" t="s">
        <v>567</v>
      </c>
      <c r="B11" t="s">
        <v>50</v>
      </c>
      <c r="C11" s="113">
        <v>45831</v>
      </c>
      <c r="E11" t="s">
        <v>1436</v>
      </c>
      <c r="G11" t="s">
        <v>1440</v>
      </c>
      <c r="P11" t="s">
        <v>1488</v>
      </c>
      <c r="Q11" t="s">
        <v>64</v>
      </c>
      <c r="R11" t="s">
        <v>1516</v>
      </c>
    </row>
    <row r="12" spans="1:18">
      <c r="A12" t="s">
        <v>693</v>
      </c>
      <c r="B12" t="s">
        <v>50</v>
      </c>
      <c r="C12" s="113">
        <v>45831</v>
      </c>
      <c r="E12" t="s">
        <v>1436</v>
      </c>
      <c r="G12" t="s">
        <v>1440</v>
      </c>
      <c r="P12" t="s">
        <v>1488</v>
      </c>
      <c r="Q12" t="s">
        <v>58</v>
      </c>
      <c r="R12" t="s">
        <v>1517</v>
      </c>
    </row>
    <row r="13" spans="1:18">
      <c r="A13" t="s">
        <v>594</v>
      </c>
      <c r="B13" t="s">
        <v>50</v>
      </c>
      <c r="C13" s="113">
        <v>45772</v>
      </c>
      <c r="E13" t="s">
        <v>1436</v>
      </c>
      <c r="G13" t="s">
        <v>1440</v>
      </c>
      <c r="P13" t="s">
        <v>1448</v>
      </c>
      <c r="R13" t="s">
        <v>1518</v>
      </c>
    </row>
    <row r="14" spans="1:18">
      <c r="A14" t="s">
        <v>1460</v>
      </c>
      <c r="B14" t="e">
        <v>#N/A</v>
      </c>
      <c r="C14" t="e">
        <v>#N/A</v>
      </c>
      <c r="E14" t="s">
        <v>1436</v>
      </c>
      <c r="G14" t="s">
        <v>1440</v>
      </c>
      <c r="P14" t="s">
        <v>1451</v>
      </c>
      <c r="Q14" t="s">
        <v>58</v>
      </c>
      <c r="R14" t="s">
        <v>1519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1F518BA-70E5-4183-98C4-A00E8905AA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2025-10-10T15:08:13Z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