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37" documentId="8_{E14B221E-02E2-46A3-8CEC-C736815F2DD5}" xr6:coauthVersionLast="47" xr6:coauthVersionMax="47" xr10:uidLastSave="{3E84B66B-D508-4FE5-98EC-77C1686A622F}"/>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5604" r:id="rId12"/>
    <pivotCache cacheId="5605" r:id="rId13"/>
    <pivotCache cacheId="5606" r:id="rId14"/>
    <pivotCache cacheId="5607" r:id="rId15"/>
    <pivotCache cacheId="560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<sst xmlns="http://schemas.openxmlformats.org/spreadsheetml/2006/main" count="13621" uniqueCount="1648">
  <si>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</si>
  <si>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</si>
  <si>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</si>
  <si>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</si>
  <si>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</si>
  <si>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</si>
  <si>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</si>
  <si>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</si>
  <si>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</si>
  <si>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</si>
  <si>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</si>
  <si>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</si>
  <si>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</si>
  <si>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</si>
  <si>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</si>
  <si>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</si>
  <si>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</si>
  <si>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</si>
  <si>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</si>
  <si>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</si>
  <si>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</si>
  <si>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</si>
  <si>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</si>
  <si>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</si>
  <si>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</si>
  <si>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</si>
  <si>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</si>
  <si>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</si>
  <si>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</si>
  <si>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</si>
  <si>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</si>
  <si>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</si>
  <si>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</si>
  <si>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</si>
  <si>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</si>
  <si>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</si>
  <si>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</si>
  <si>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</si>
  <si>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</si>
  <si>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</si>
  <si>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</si>
  <si>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</si>
  <si>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</si>
  <si>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</si>
  <si>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</si>
  <si>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</si>
  <si>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</si>
  <si>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</si>
  <si>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</si>
  <si>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</si>
  <si>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</si>
  <si>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</si>
  <si>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</si>
  <si>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</si>
  <si>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</si>
  <si>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</si>
  <si>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</si>
  <si>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</si>
  <si>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</si>
  <si>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</si>
  <si>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</si>
  <si>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</si>
  <si>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</si>
  <si>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</si>
  <si>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</si>
  <si>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</si>
  <si>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</si>
  <si>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</si>
  <si>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</si>
  <si>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</si>
  <si>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</si>
  <si>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</si>
  <si>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</si>
  <si>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</si>
  <si>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</si>
  <si>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</si>
  <si>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</si>
  <si>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</si>
  <si>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</si>
  <si>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</si>
  <si>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</si>
  <si>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</si>
  <si>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</si>
  <si>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</si>
  <si>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</si>
  <si>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</si>
  <si>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</si>
  <si>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</si>
  <si>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</si>
  <si>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</si>
  <si>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</si>
  <si>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</si>
  <si>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</si>
  <si>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</si>
  <si>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</si>
  <si>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</si>
  <si>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</si>
  <si>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</si>
  <si>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</si>
  <si>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</si>
  <si>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</si>
  <si>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</si>
  <si>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</si>
  <si>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</si>
  <si>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</si>
  <si>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</si>
  <si>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</si>
  <si>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</si>
  <si>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</si>
  <si>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</si>
  <si>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</si>
  <si>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</si>
  <si>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</si>
  <si>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</si>
  <si>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</si>
  <si>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</si>
  <si>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</si>
  <si>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</si>
  <si>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</si>
  <si>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</si>
  <si>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</si>
  <si>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</si>
  <si>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</si>
  <si>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</si>
  <si>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</si>
  <si>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</si>
  <si>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</si>
  <si>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</si>
  <si>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</si>
  <si>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</si>
  <si>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</si>
  <si>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</si>
  <si>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</si>
  <si>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</si>
  <si>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</si>
  <si>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</si>
  <si>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</si>
  <si>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</si>
  <si>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</si>
  <si>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</si>
  <si>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</si>
  <si>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</si>
  <si>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</si>
  <si>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</si>
  <si>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</si>
  <si>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</si>
  <si>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</si>
  <si>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</si>
  <si>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</si>
  <si>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</si>
  <si>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</si>
  <si>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</si>
  <si>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</si>
  <si>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</si>
  <si>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</si>
  <si>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</si>
  <si>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</si>
  <si>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</si>
  <si>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</si>
  <si>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</si>
  <si>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</si>
  <si>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</si>
  <si>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</si>
  <si>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</si>
  <si>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</si>
  <si>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</si>
  <si>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</si>
  <si>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</si>
  <si>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</si>
  <si>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</si>
  <si>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</si>
  <si>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</si>
  <si>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</si>
  <si>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</si>
  <si>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</si>
  <si>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</si>
  <si>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</si>
  <si>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</si>
  <si>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</si>
  <si>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</si>
  <si>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</si>
  <si>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</si>
  <si>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</si>
  <si>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</si>
  <si>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</si>
  <si>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</si>
  <si>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</si>
  <si>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</si>
  <si>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</si>
  <si>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</si>
  <si>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</si>
  <si>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</si>
  <si>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</si>
  <si>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</si>
  <si>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</si>
  <si>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</si>
  <si>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</si>
  <si>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</si>
  <si>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</si>
  <si>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</si>
  <si>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</si>
  <si>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</si>
  <si>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</si>
  <si>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</si>
  <si>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</si>
  <si>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</si>
  <si>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</si>
  <si>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</si>
  <si>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</si>
  <si>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</si>
  <si>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</si>
  <si>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</si>
  <si>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</si>
  <si>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</si>
  <si>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</si>
  <si>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</si>
  <si>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</si>
  <si>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</si>
  <si>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</si>
  <si>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</si>
  <si>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</si>
  <si>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</si>
  <si>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</si>
  <si>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</si>
  <si>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</si>
  <si>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</si>
  <si>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</si>
  <si>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</si>
  <si>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</si>
  <si>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</si>
  <si>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</si>
  <si>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</si>
  <si>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</si>
  <si>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</si>
  <si>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</si>
  <si>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</si>
  <si>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</si>
  <si>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</si>
  <si>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</si>
  <si>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</si>
  <si>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</si>
  <si>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</si>
  <si>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</si>
  <si>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</si>
  <si>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</si>
  <si>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</si>
  <si>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</si>
  <si>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</si>
  <si>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</si>
  <si>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</si>
  <si>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</si>
  <si>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</si>
  <si>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</si>
  <si>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</si>
  <si>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</si>
  <si>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</si>
  <si>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</si>
  <si>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</si>
  <si>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</si>
  <si>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</si>
  <si>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</si>
  <si>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</si>
  <si>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</si>
  <si>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</si>
  <si>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</si>
  <si>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</si>
  <si>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</si>
  <si>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</si>
  <si>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</si>
  <si>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</si>
  <si>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</si>
  <si>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</si>
  <si>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</si>
  <si>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</si>
  <si>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</si>
  <si>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</si>
  <si>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</si>
  <si>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</si>
  <si>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</si>
  <si>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</si>
  <si>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</si>
  <si>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</si>
  <si>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</si>
  <si>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</si>
  <si>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</si>
  <si>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</si>
  <si>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</si>
  <si>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</si>
  <si>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</si>
  <si>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</si>
  <si>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</si>
  <si>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</si>
  <si>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</si>
  <si>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</si>
  <si>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</si>
  <si>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</si>
  <si>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</si>
  <si>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</si>
  <si>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</si>
  <si>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</si>
  <si>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</si>
  <si>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</si>
  <si>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</si>
  <si>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</si>
  <si>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</si>
  <si>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</si>
  <si>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</si>
  <si>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</si>
  <si>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</si>
  <si>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</si>
  <si>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</si>
  <si>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</si>
  <si>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</si>
  <si>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</si>
  <si>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</si>
  <si>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</si>
  <si>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</si>
  <si>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</si>
  <si>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</si>
  <si>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</si>
  <si>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</si>
  <si>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</si>
  <si>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</si>
  <si>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</si>
  <si>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</si>
  <si>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</si>
  <si>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</si>
  <si>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</si>
  <si>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</si>
  <si>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</si>
  <si>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</si>
  <si>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</si>
  <si>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</si>
  <si>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</si>
  <si>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</si>
  <si>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</si>
  <si>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</si>
  <si>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</si>
  <si>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</si>
  <si>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</si>
  <si>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</si>
  <si>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</si>
  <si>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</si>
  <si>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</si>
  <si>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</si>
  <si>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</si>
  <si>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</si>
  <si>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</si>
  <si>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</si>
  <si>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</si>
  <si>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</si>
  <si>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</si>
  <si>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</si>
  <si>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</si>
  <si>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</si>
  <si>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</si>
  <si>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</si>
  <si>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</si>
  <si>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</si>
  <si>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</si>
  <si>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</si>
  <si>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</si>
  <si>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</si>
  <si>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</si>
  <si>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</si>
  <si>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</si>
  <si>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</si>
  <si>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</si>
  <si>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</si>
  <si>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</si>
  <si>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</si>
  <si>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</si>
  <si>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</si>
  <si>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</si>
  <si>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</si>
  <si>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</si>
  <si>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</si>
  <si>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</si>
  <si>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</si>
  <si>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</si>
  <si>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</si>
  <si>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</si>
  <si>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</si>
  <si>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</si>
  <si>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</si>
  <si>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</si>
  <si>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</si>
  <si>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</si>
  <si>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</si>
  <si>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</si>
  <si>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</si>
  <si>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</si>
  <si>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</si>
  <si>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</si>
  <si>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</si>
  <si>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</si>
  <si>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</si>
  <si>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</si>
  <si>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</si>
  <si>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</si>
  <si>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</si>
  <si>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</si>
  <si>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</si>
  <si>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</si>
  <si>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</si>
  <si>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</si>
  <si>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</si>
  <si>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</si>
  <si>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</si>
  <si>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</si>
  <si>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</si>
  <si>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</si>
  <si>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</si>
  <si>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</si>
  <si>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</si>
  <si>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</si>
  <si>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</si>
  <si>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</si>
  <si>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</si>
  <si>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</si>
  <si>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</si>
  <si>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</si>
  <si>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</si>
  <si>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</si>
  <si>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</si>
  <si>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</si>
  <si>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</si>
  <si>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</si>
  <si>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</si>
  <si>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</si>
  <si>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</si>
  <si>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</si>
  <si>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</si>
  <si>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</si>
  <si>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</si>
  <si>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</si>
  <si>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</si>
  <si>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</si>
  <si>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</si>
  <si>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</si>
  <si>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</si>
  <si>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</si>
  <si>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</si>
  <si>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</si>
  <si>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</si>
  <si>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</si>
  <si>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</si>
  <si>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</si>
  <si>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</si>
  <si>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</si>
  <si>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</si>
  <si>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</si>
  <si>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</si>
  <si>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</si>
  <si>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</si>
  <si>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</si>
  <si>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</si>
  <si>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</si>
  <si>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</si>
  <si>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</si>
  <si>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</si>
  <si>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</si>
  <si>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</si>
  <si>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</si>
  <si>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</si>
  <si>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</si>
  <si>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</si>
  <si>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</si>
  <si>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</si>
  <si>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</si>
  <si>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</si>
  <si>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</si>
  <si>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</si>
  <si>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</si>
  <si>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</si>
  <si>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</si>
  <si>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</si>
  <si>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</si>
  <si>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</si>
  <si>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</si>
  <si>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</si>
  <si>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</si>
  <si>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</si>
  <si>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</si>
  <si>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</si>
  <si>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</si>
  <si>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</si>
  <si>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</si>
  <si>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</si>
  <si>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</si>
  <si>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</si>
  <si>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</si>
  <si>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</si>
  <si>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</si>
  <si>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</si>
  <si>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</si>
  <si>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</si>
  <si>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</si>
  <si>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</si>
  <si>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</si>
  <si>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</si>
  <si>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</si>
  <si>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</si>
  <si>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</si>
  <si>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</si>
  <si>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</si>
  <si>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</si>
  <si>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</si>
  <si>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</si>
  <si>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</si>
  <si>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</si>
  <si>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</si>
  <si>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</si>
  <si>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</si>
  <si>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</si>
  <si>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</si>
  <si>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</si>
  <si>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</si>
  <si>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</si>
  <si>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</si>
  <si>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</si>
  <si>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</si>
  <si>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</si>
  <si>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</si>
  <si>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</si>
  <si>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</si>
  <si>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</si>
  <si>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</si>
  <si>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</si>
  <si>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</si>
  <si>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</si>
  <si>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</si>
  <si>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</si>
  <si>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</si>
  <si>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</si>
  <si>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</si>
  <si>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</si>
  <si>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</si>
  <si>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</si>
  <si>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</si>
  <si>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</si>
  <si>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</si>
  <si>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</si>
  <si>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</si>
  <si>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</si>
  <si>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</si>
  <si>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</si>
  <si>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</si>
  <si>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</si>
  <si>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</si>
  <si>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</si>
  <si>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</si>
  <si>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</si>
  <si>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</si>
  <si>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</si>
  <si>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</si>
  <si>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</si>
  <si>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</si>
  <si>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</si>
  <si>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</si>
  <si>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</si>
  <si>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</si>
  <si>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</si>
  <si>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</si>
  <si>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</si>
  <si>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</si>
  <si>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</si>
  <si>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</si>
  <si>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</si>
  <si>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</si>
  <si>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</si>
  <si>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</si>
  <si>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</si>
  <si>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</si>
  <si>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</si>
  <si>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</si>
  <si>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</si>
  <si>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</si>
  <si>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</si>
  <si>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</si>
  <si>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</si>
  <si>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</si>
  <si>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</si>
  <si>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</si>
  <si>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</si>
  <si>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</si>
  <si>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</si>
  <si>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</si>
  <si>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</si>
  <si>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</si>
  <si>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</si>
  <si>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</si>
  <si>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</si>
  <si>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</si>
  <si>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</si>
  <si>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</si>
  <si>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</si>
  <si>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</si>
  <si>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</si>
  <si>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</si>
  <si>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</si>
  <si>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</si>
  <si>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</si>
  <si>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</si>
  <si>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</si>
  <si>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</si>
  <si>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</si>
  <si>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</si>
  <si>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</si>
  <si>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</si>
  <si>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</si>
  <si>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</si>
  <si>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</si>
  <si>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</si>
  <si>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</si>
  <si>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</si>
  <si>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</si>
  <si>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</si>
  <si>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</si>
  <si>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</si>
  <si>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</si>
  <si>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</si>
  <si>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</si>
  <si>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</si>
  <si>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</si>
  <si>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</si>
  <si>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</si>
  <si>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</si>
  <si>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</si>
  <si>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</si>
  <si>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</si>
  <si>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</si>
  <si>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</si>
  <si>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</si>
  <si>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</si>
  <si>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</si>
  <si>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</si>
  <si>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</si>
  <si>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</si>
  <si>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</si>
  <si>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</si>
  <si>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</si>
  <si>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</si>
  <si>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</si>
  <si>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</si>
  <si>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</si>
  <si>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</si>
  <si>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</si>
  <si>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</si>
  <si>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</si>
  <si>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</si>
  <si>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</si>
  <si>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</si>
  <si>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</si>
  <si>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</si>
  <si>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</si>
  <si>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</si>
  <si>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</si>
  <si>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</si>
  <si>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</si>
  <si>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</si>
  <si>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</si>
  <si>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</si>
  <si>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</si>
  <si>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</si>
  <si>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</si>
  <si>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</si>
  <si>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</si>
  <si>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</si>
  <si>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</si>
  <si>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</si>
  <si>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</si>
  <si>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</si>
  <si>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</si>
  <si>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</si>
  <si>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</si>
  <si>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</si>
  <si>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</si>
  <si>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</si>
  <si>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</si>
  <si>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</si>
  <si>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</si>
  <si>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</si>
  <si>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</si>
  <si>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</si>
  <si>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</si>
  <si>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</si>
  <si>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</si>
  <si>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</si>
  <si>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</si>
  <si>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</si>
  <si>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</si>
  <si>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</si>
  <si>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</si>
  <si>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</si>
  <si>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</si>
  <si>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</si>
  <si>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</si>
  <si>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</si>
  <si>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</si>
  <si>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</si>
  <si>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</si>
  <si>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</si>
  <si>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</si>
  <si>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</si>
  <si>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</si>
  <si>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</si>
  <si>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</si>
  <si>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</si>
  <si>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</si>
  <si>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</si>
  <si>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</si>
  <si>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</si>
  <si>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</si>
  <si>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</si>
  <si>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</si>
  <si>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</si>
  <si>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</si>
  <si>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</si>
  <si>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</si>
  <si>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</si>
  <si>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</si>
  <si>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</si>
  <si>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</si>
  <si>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</si>
  <si>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</si>
  <si>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</si>
  <si>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</si>
  <si>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</si>
  <si>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</si>
  <si>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</si>
  <si>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</si>
  <si>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</si>
  <si>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</si>
  <si>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</si>
  <si>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</si>
  <si>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</si>
  <si>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</si>
  <si>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</si>
  <si>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</si>
  <si>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</si>
  <si>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</si>
  <si>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</si>
  <si>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</si>
  <si>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</si>
  <si>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</si>
  <si>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</si>
  <si>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</si>
  <si>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</si>
  <si>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</si>
  <si>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</si>
  <si>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</si>
  <si>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</si>
  <si>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</si>
  <si>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</si>
  <si>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</si>
  <si>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</si>
  <si>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</si>
  <si>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</si>
  <si>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</si>
  <si>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</si>
  <si>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</si>
  <si>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</si>
  <si>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</si>
  <si>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</si>
  <si>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</si>
  <si>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</si>
  <si>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</si>
  <si>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</si>
  <si>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</si>
  <si>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</si>
  <si>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</si>
  <si>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</si>
  <si>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</si>
  <si>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</si>
  <si>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</si>
  <si>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</si>
  <si>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</si>
  <si>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</si>
  <si>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</si>
  <si>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</si>
  <si>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</si>
  <si>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</si>
  <si>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</si>
  <si>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</si>
  <si>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</si>
  <si>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</si>
  <si>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</si>
  <si>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</si>
  <si>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</si>
  <si>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</si>
  <si>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</si>
  <si>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</si>
  <si>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</si>
  <si>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</si>
  <si>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</si>
  <si>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</si>
  <si>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</si>
  <si>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</si>
  <si>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</si>
  <si>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</si>
  <si>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</si>
  <si>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</si>
  <si>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</si>
  <si>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</si>
  <si>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</si>
  <si>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</si>
  <si>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</si>
  <si>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</si>
  <si>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</si>
  <si>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</si>
  <si>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</si>
  <si>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</si>
  <si>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</si>
  <si>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</si>
  <si>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</si>
  <si>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</si>
  <si>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</si>
  <si>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</si>
  <si>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</si>
  <si>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</si>
  <si>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</si>
  <si>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</si>
  <si>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</si>
  <si>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</si>
  <si>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</si>
  <si>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</si>
  <si>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</si>
  <si>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</si>
  <si>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</si>
  <si>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</si>
  <si>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</si>
  <si>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</si>
  <si>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</si>
  <si>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</si>
  <si>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</si>
  <si>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</si>
  <si>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</si>
  <si>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</si>
  <si>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</si>
  <si>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</si>
  <si>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</si>
  <si>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</si>
  <si>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</si>
  <si>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</si>
  <si>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</si>
  <si>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</si>
  <si>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</si>
  <si>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</si>
  <si>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</si>
  <si>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</si>
  <si>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</si>
  <si>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</si>
  <si>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</si>
  <si>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</si>
  <si>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</si>
  <si>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</si>
  <si>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</si>
  <si>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</si>
  <si>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</si>
  <si>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</si>
  <si>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</si>
  <si>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</si>
  <si>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</si>
  <si>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</si>
  <si>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</si>
  <si>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</si>
  <si>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</si>
  <si>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</si>
  <si>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</si>
  <si>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</si>
  <si>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</si>
  <si>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</si>
  <si>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</si>
  <si>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</si>
  <si>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</si>
  <si>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</si>
  <si>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</si>
  <si>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</si>
  <si>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</si>
  <si>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</si>
  <si>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</si>
  <si>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</si>
  <si>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</si>
  <si>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</si>
  <si>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</si>
  <si>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</si>
  <si>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</si>
  <si>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</si>
  <si>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</si>
  <si>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</si>
  <si>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</si>
  <si>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</si>
  <si>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</si>
  <si>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</si>
  <si>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</si>
  <si>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</si>
  <si>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</si>
  <si>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</si>
  <si>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</si>
  <si>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</si>
  <si>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</si>
  <si>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</si>
  <si>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</si>
  <si>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</si>
  <si>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</si>
  <si>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</si>
  <si>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</si>
  <si>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</si>
  <si>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</si>
  <si>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</si>
  <si>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</si>
  <si>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</si>
  <si>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</si>
  <si>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</si>
  <si>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</si>
  <si>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</si>
  <si>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</si>
  <si>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</si>
  <si>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</si>
  <si>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</si>
  <si>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</si>
  <si>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</si>
  <si>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</si>
  <si>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</si>
  <si>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</si>
  <si>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</si>
  <si>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</si>
  <si>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</si>
  <si>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</si>
  <si>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</si>
  <si>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</si>
  <si>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</si>
  <si>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</si>
  <si>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</si>
  <si>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</si>
  <si>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</si>
  <si>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</si>
  <si>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</si>
  <si>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</si>
  <si>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</si>
  <si>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</si>
  <si>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</si>
  <si>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</si>
  <si>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</si>
  <si>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</si>
  <si>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</si>
  <si>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</si>
  <si>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</si>
  <si>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</si>
  <si>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</si>
  <si>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</si>
  <si>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</si>
  <si>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</si>
  <si>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</si>
  <si>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</si>
  <si>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</si>
  <si>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</si>
  <si>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</si>
  <si>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</si>
  <si>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</si>
  <si>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</si>
  <si>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</si>
  <si>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</si>
  <si>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</si>
  <si>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</si>
  <si>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</si>
  <si>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</si>
  <si>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</si>
  <si>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</si>
  <si>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</si>
  <si>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</si>
  <si>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</si>
  <si>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</si>
  <si>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</si>
  <si>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</si>
  <si>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</si>
  <si>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</si>
  <si>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</si>
  <si>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</si>
  <si>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</si>
  <si>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</si>
  <si>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</si>
  <si>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</si>
  <si>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</si>
  <si>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</si>
  <si>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</si>
  <si>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</si>
  <si>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</si>
  <si>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</si>
  <si>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</si>
  <si>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</si>
  <si>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</si>
  <si>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</si>
  <si>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</si>
  <si>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</si>
  <si>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</si>
  <si>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</si>
  <si>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</si>
  <si>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</si>
  <si>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</si>
  <si>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</si>
  <si>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</si>
  <si>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</si>
  <si>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</si>
  <si>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</si>
  <si>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</si>
  <si>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</si>
  <si>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</si>
  <si>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</si>
  <si>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</si>
  <si>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</si>
  <si>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</si>
  <si>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</si>
  <si>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</si>
  <si>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</si>
  <si>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</si>
  <si>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</si>
  <si>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</si>
  <si>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</si>
  <si>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</si>
  <si>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</si>
  <si>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</si>
  <si>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</si>
  <si>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</si>
  <si>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</si>
  <si>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</si>
  <si>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</si>
  <si>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</si>
  <si>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</si>
  <si>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</si>
  <si>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</si>
  <si>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</si>
  <si>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</si>
  <si>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</si>
  <si>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</si>
  <si>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</si>
  <si>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</si>
  <si>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</si>
  <si>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</si>
  <si>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</si>
  <si>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</si>
  <si>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</si>
  <si>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</si>
  <si>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</si>
  <si>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</si>
  <si>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</si>
  <si>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</si>
  <si>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</si>
  <si>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</si>
  <si>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</si>
  <si>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</si>
  <si>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</si>
  <si>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</si>
  <si>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</si>
  <si>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</si>
  <si>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</si>
  <si>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</si>
  <si>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</si>
  <si>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</si>
  <si>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</si>
  <si>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</si>
  <si>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</si>
  <si>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</si>
  <si>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</si>
  <si>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</si>
  <si>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</si>
  <si>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</si>
  <si>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</si>
  <si>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</si>
  <si>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</si>
  <si>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</si>
  <si>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</si>
  <si>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</si>
  <si>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</si>
  <si>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</si>
  <si>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</si>
  <si>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</si>
  <si>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</si>
  <si>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</si>
  <si>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</si>
  <si>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</si>
  <si>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</si>
  <si>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</si>
  <si>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</si>
  <si>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</si>
  <si>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</si>
  <si>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</si>
  <si>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</si>
  <si>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</si>
  <si>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</si>
  <si>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</si>
  <si>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</si>
  <si>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</si>
  <si>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</si>
  <si>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</si>
  <si>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</si>
  <si>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</si>
  <si>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</si>
  <si>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</si>
  <si>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</si>
  <si>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</si>
  <si>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</si>
  <si>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</si>
  <si>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</si>
  <si>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</si>
  <si>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</si>
  <si>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</si>
  <si>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</si>
  <si>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</si>
  <si>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</si>
  <si>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</si>
  <si>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</si>
  <si>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</si>
  <si>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</si>
  <si>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</si>
  <si>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</si>
  <si>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</si>
  <si>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</si>
  <si>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</si>
  <si>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</si>
  <si>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</si>
  <si>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</si>
  <si>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</si>
  <si>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</si>
  <si>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</si>
  <si>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</si>
  <si>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</si>
  <si>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</si>
  <si>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</si>
  <si>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</si>
  <si>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</si>
  <si>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</si>
  <si>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</si>
  <si>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</si>
  <si>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</si>
  <si>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</si>
  <si>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</si>
  <si>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</si>
  <si>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</si>
  <si>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</si>
  <si>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</si>
  <si>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</si>
  <si>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</si>
  <si>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</si>
  <si>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</si>
  <si>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</si>
  <si>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</si>
  <si>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</si>
  <si>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</si>
  <si>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</si>
  <si>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</si>
  <si>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</si>
  <si>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</si>
  <si>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</si>
  <si>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</si>
  <si>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</si>
  <si>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</si>
  <si>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</si>
  <si>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</si>
  <si>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</si>
  <si>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</si>
  <si>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</si>
  <si>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</si>
  <si>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</si>
  <si>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</si>
  <si>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</si>
  <si>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</si>
  <si>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</si>
  <si>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</si>
  <si>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</si>
  <si>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</si>
  <si>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</si>
  <si>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</si>
  <si>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</si>
  <si>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</si>
  <si>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</si>
  <si>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</si>
  <si>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</si>
  <si>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</si>
  <si>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</si>
  <si>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</si>
  <si>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</si>
  <si>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</si>
  <si>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</si>
  <si>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</si>
  <si>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</si>
  <si>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</si>
  <si>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</si>
  <si>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</si>
  <si>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</si>
  <si>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</si>
  <si>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</si>
  <si>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</si>
  <si>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</si>
  <si>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</si>
  <si>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</si>
  <si>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</si>
  <si>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</si>
  <si>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</si>
  <si>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</si>
  <si>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</si>
  <si>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</si>
  <si>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</si>
  <si>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</si>
  <si>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</si>
  <si>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</si>
  <si>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</si>
  <si>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</si>
  <si>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</si>
  <si>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</si>
  <si>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</si>
  <si>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</si>
  <si>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</si>
  <si>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</si>
  <si>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</si>
  <si>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</si>
  <si>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</si>
  <si>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</si>
  <si>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</si>
  <si>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</si>
  <si>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</si>
  <si>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</si>
  <si>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</si>
  <si>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</si>
  <si>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</si>
  <si>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</si>
  <si>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</si>
  <si>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</si>
  <si>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</si>
  <si>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</si>
  <si>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</si>
  <si>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</si>
  <si>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</si>
  <si>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</si>
  <si>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</si>
  <si>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</si>
  <si>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</si>
  <si>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</si>
  <si>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</si>
  <si>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</si>
  <si>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</si>
  <si>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</si>
  <si>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</si>
  <si>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</si>
  <si>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</si>
  <si>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</si>
  <si>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</si>
  <si>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</si>
  <si>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</si>
  <si>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</si>
  <si>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</si>
  <si>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</si>
  <si>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</si>
  <si>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</si>
  <si>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</si>
  <si>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</si>
  <si>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</si>
  <si>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</si>
  <si>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</si>
  <si>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</si>
  <si>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</si>
  <si>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</si>
  <si>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</si>
  <si>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</si>
  <si>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</si>
  <si>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</si>
  <si>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</si>
  <si>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</si>
  <si>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</si>
  <si>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</si>
  <si>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</si>
  <si>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</si>
  <si>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</si>
  <si>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</si>
  <si>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</si>
  <si>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</si>
  <si>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</si>
  <si>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</si>
  <si>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</si>
  <si>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</si>
  <si>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</si>
  <si>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</si>
  <si>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</si>
  <si>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</si>
  <si>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</si>
  <si>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</si>
  <si>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</si>
  <si>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</si>
  <si>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</si>
  <si>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</si>
  <si>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</si>
  <si>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</si>
  <si>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</si>
  <si>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</si>
  <si>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</si>
  <si>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</si>
  <si>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</si>
  <si>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</si>
  <si>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</si>
  <si>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</si>
  <si>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</si>
  <si>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</si>
  <si>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</si>
  <si>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</si>
  <si>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</si>
  <si>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</si>
  <si>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</si>
  <si>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</si>
  <si>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</si>
  <si>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</si>
  <si>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</si>
  <si>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</si>
  <si>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</si>
  <si>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</si>
  <si>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</si>
  <si>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</si>
  <si>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</si>
  <si>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</si>
  <si>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</si>
  <si>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</si>
  <si>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</si>
  <si>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</si>
  <si>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</si>
  <si>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</si>
  <si>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</si>
  <si>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</si>
  <si>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</si>
  <si>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</si>
  <si>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</si>
  <si>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</si>
  <si>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</si>
  <si>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</si>
  <si>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</si>
  <si>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</si>
  <si>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</si>
  <si>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</si>
  <si>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</si>
  <si>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</si>
  <si>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</si>
  <si>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</si>
  <si>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</si>
  <si>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</si>
  <si>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</si>
  <si>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</si>
  <si>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</si>
  <si>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</si>
  <si>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</si>
  <si>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</si>
  <si>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</si>
  <si>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</si>
  <si>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</si>
  <si>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</si>
  <si>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</si>
  <si>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</si>
  <si>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</si>
  <si>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</si>
  <si>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</si>
  <si>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</si>
  <si>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</si>
  <si>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</si>
  <si>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</si>
  <si>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</si>
  <si>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</si>
  <si>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</si>
  <si>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</si>
  <si>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</si>
  <si>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</si>
  <si>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</si>
  <si>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</si>
  <si>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</si>
  <si>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</si>
  <si>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</si>
  <si>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</si>
  <si>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</si>
  <si>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</si>
  <si>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</si>
  <si>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</si>
  <si>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</si>
  <si>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</si>
  <si>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</si>
  <si>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</si>
  <si>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</si>
  <si>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</si>
  <si>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</si>
  <si>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</si>
  <si>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</si>
  <si>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</si>
  <si>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</si>
  <si>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</si>
  <si>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</si>
  <si>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</si>
  <si>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</si>
  <si>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</si>
  <si>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</si>
  <si>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</si>
  <si>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</si>
  <si>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</si>
  <si>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</si>
  <si>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</si>
  <si>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</si>
  <si>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</si>
  <si>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</si>
  <si>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</si>
  <si>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</si>
  <si>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</si>
  <si>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</si>
  <si>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</si>
  <si>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</si>
  <si>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</si>
  <si>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</si>
  <si>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</si>
  <si>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</si>
  <si>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</si>
  <si>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</si>
  <si>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</si>
  <si>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</si>
  <si>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</si>
  <si>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</si>
  <si>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</si>
  <si>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</si>
  <si>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</si>
  <si>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</si>
  <si>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</si>
  <si>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</si>
  <si>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</si>
  <si>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</si>
  <si>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</si>
  <si>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</si>
  <si>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</si>
  <si>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</si>
  <si>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</si>
  <si>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</si>
  <si>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</si>
  <si>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</si>
  <si>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</si>
  <si>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</si>
  <si>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</si>
  <si>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</si>
  <si>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</si>
  <si>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</si>
  <si>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</si>
  <si>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</si>
  <si>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</si>
  <si>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</si>
  <si>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</si>
  <si>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</si>
  <si>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</si>
  <si>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</si>
  <si>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</si>
  <si>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</si>
  <si>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</si>
  <si>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</si>
  <si>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</si>
  <si>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</si>
  <si>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</si>
  <si>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</si>
  <si>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</si>
  <si>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</si>
  <si>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</si>
  <si>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</si>
  <si>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</si>
  <si>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</si>
  <si>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</si>
  <si>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</si>
  <si>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</si>
  <si>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</si>
  <si>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</si>
  <si>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</si>
  <si>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</si>
  <si>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</si>
  <si>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</si>
  <si>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</si>
  <si>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</si>
  <si>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</si>
  <si>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</si>
  <si>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</si>
  <si>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</si>
  <si>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</si>
  <si>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</si>
  <si>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</si>
  <si>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</si>
  <si>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</si>
  <si>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</si>
  <si>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</si>
  <si>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</si>
  <si>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</si>
  <si>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</si>
  <si>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</si>
  <si>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</si>
  <si>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</si>
  <si>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</si>
  <si>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</si>
  <si>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</si>
  <si>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</si>
  <si>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</si>
  <si>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</si>
  <si>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</si>
  <si>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</si>
  <si>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</si>
  <si>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</si>
  <si>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</si>
  <si>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</si>
  <si>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</si>
  <si>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</si>
  <si>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</si>
  <si>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</si>
  <si>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</si>
  <si>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</si>
  <si>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</si>
  <si>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</si>
  <si>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</si>
  <si>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HH / Proofing</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</si>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</sst>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6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5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B1" activePane="topRight" state="frozen"/>
      <selection pane="topRight" activeCell="AD67" sqref="AD6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486">
        <v>1678</v>
      </c>
      <c r="X34" s="486">
        <f>SUM(V34-W34)</f>
        <v>393</v>
      </c>
      <c r="Y34" s="688">
        <f t="shared" si="0"/>
        <v>0.81023660067600189</v>
      </c>
      <c r="Z34" s="493">
        <v>45958</v>
      </c>
      <c r="AA34" s="366">
        <v>0</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1123">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507"/>
      <c r="X63" s="486">
        <f>SUM(V63-W63)</f>
        <v>4544</v>
      </c>
      <c r="Y63" s="688">
        <f t="shared" si="1"/>
        <v>0</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4" t="s">
        <v>193</v>
      </c>
      <c r="B65" s="708" t="s">
        <v>112</v>
      </c>
      <c r="C65" s="490">
        <v>45960</v>
      </c>
      <c r="D65" s="479" t="s">
        <v>60</v>
      </c>
      <c r="E65" s="481">
        <v>45936</v>
      </c>
      <c r="F65" s="479" t="s">
        <v>113</v>
      </c>
      <c r="G65" s="709"/>
      <c r="H65" s="483">
        <v>0</v>
      </c>
      <c r="I65" s="483" t="s">
        <v>55</v>
      </c>
      <c r="J65" s="483" t="s">
        <v>114</v>
      </c>
      <c r="K65" s="483" t="s">
        <v>115</v>
      </c>
      <c r="L65" s="481" t="s">
        <v>167</v>
      </c>
      <c r="M65" s="483" t="s">
        <v>57</v>
      </c>
      <c r="N65" s="560">
        <v>74164.05</v>
      </c>
      <c r="O65" s="483" t="s">
        <v>57</v>
      </c>
      <c r="P65" s="820" t="s">
        <v>58</v>
      </c>
      <c r="Q65" s="485">
        <v>45939</v>
      </c>
      <c r="R65" s="485"/>
      <c r="S65" s="485"/>
      <c r="T65" s="485"/>
      <c r="U65" s="485"/>
      <c r="V65" s="430">
        <v>7421</v>
      </c>
      <c r="W65" s="430"/>
      <c r="X65" s="486">
        <f>SUM(V65-W65)</f>
        <v>7421</v>
      </c>
      <c r="Y65" s="688">
        <f t="shared" si="1"/>
        <v>0</v>
      </c>
      <c r="Z65" s="204"/>
      <c r="AA65" s="366">
        <v>0</v>
      </c>
      <c r="AB65" s="366">
        <v>0</v>
      </c>
      <c r="AC65" s="486">
        <v>0</v>
      </c>
      <c r="AD65" s="173" t="s">
        <v>194</v>
      </c>
      <c r="AE65" s="172"/>
      <c r="AF65" s="400"/>
    </row>
    <row r="66" spans="1:56" ht="24.75" customHeight="1">
      <c r="A66" s="944" t="s">
        <v>195</v>
      </c>
      <c r="B66" s="708" t="s">
        <v>112</v>
      </c>
      <c r="C66" s="490">
        <v>45960</v>
      </c>
      <c r="D66" s="479"/>
      <c r="E66" s="481"/>
      <c r="F66" s="665" t="s">
        <v>126</v>
      </c>
      <c r="G66" s="709"/>
      <c r="H66" s="483">
        <v>0</v>
      </c>
      <c r="I66" s="483" t="s">
        <v>55</v>
      </c>
      <c r="J66" s="483" t="s">
        <v>114</v>
      </c>
      <c r="K66" s="483" t="s">
        <v>115</v>
      </c>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19287</v>
      </c>
      <c r="W67" s="600">
        <v>18693</v>
      </c>
      <c r="X67" s="486">
        <f>SUM(V67-W67)</f>
        <v>594</v>
      </c>
      <c r="Y67" s="688">
        <f t="shared" ref="Y67:Y116" si="2">IFERROR($W67/$V67, 0)</f>
        <v>0.96920205319645358</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1131">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30">
        <v>4022</v>
      </c>
      <c r="X84" s="486">
        <f>SUM(V84-W84)</f>
        <v>650</v>
      </c>
      <c r="Y84" s="688">
        <f t="shared" si="2"/>
        <v>0.86087328767123283</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6:J71 J2:J24"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D19" sqref="A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A1913" sqref="A1913"/>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69" t="s">
        <v>1512</v>
      </c>
      <c r="G1903" t="s">
        <v>1417</v>
      </c>
    </row>
    <row r="1904" spans="1:7">
      <c r="A1904" s="142" t="s">
        <v>136</v>
      </c>
      <c r="B1904" s="322" t="s">
        <v>133</v>
      </c>
      <c r="C1904" s="56">
        <v>45960</v>
      </c>
      <c r="G1904" t="s">
        <v>1417</v>
      </c>
    </row>
    <row r="1905" spans="1:7">
      <c r="A1905" t="s">
        <v>132</v>
      </c>
      <c r="B1905" s="1132"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324"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1532</v>
      </c>
      <c r="B32" s="1124" t="s">
        <v>50</v>
      </c>
      <c r="C32" s="996">
        <v>45991</v>
      </c>
      <c r="D32" s="996" t="s">
        <v>60</v>
      </c>
      <c r="E32" s="1115">
        <v>45734</v>
      </c>
      <c r="F32" s="1000" t="s">
        <v>61</v>
      </c>
      <c r="G32" s="1125" t="s">
        <v>1533</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1586</v>
      </c>
      <c r="B33" s="1124" t="s">
        <v>50</v>
      </c>
      <c r="C33" s="996">
        <v>45991</v>
      </c>
      <c r="D33" s="1000" t="s">
        <v>60</v>
      </c>
      <c r="E33" s="1115">
        <v>45743</v>
      </c>
      <c r="F33" s="1000" t="s">
        <v>61</v>
      </c>
      <c r="G33" s="1125" t="s">
        <v>1587</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1589</v>
      </c>
      <c r="C1" s="1135"/>
      <c r="D1" s="577"/>
      <c r="E1" s="1135" t="s">
        <v>1590</v>
      </c>
      <c r="F1" s="1135"/>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8B1ED32-D227-46C5-98F0-84D2FA389C8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2025-10-30T19:25:32Z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