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757" documentId="8_{DCF85A03-1EEC-410A-B6A1-333228F65FDB}" xr6:coauthVersionLast="47" xr6:coauthVersionMax="47" xr10:uidLastSave="{717AAF84-072E-4345-BA2D-2FA67CA1D9A7}"/>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0" r:id="rId12"/>
    <pivotCache cacheId="671" r:id="rId13"/>
    <pivotCache cacheId="672" r:id="rId14"/>
    <pivotCache cacheId="673" r:id="rId15"/>
    <pivotCache cacheId="6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9" i="30"/>
  <c r="V181" i="30"/>
  <c r="V320" i="30"/>
  <c r="V9" i="30"/>
  <c r="V177" i="30"/>
  <c r="V175" i="30"/>
  <c r="V319" i="30"/>
  <c r="V32" i="30"/>
  <c r="V10" i="30"/>
  <c r="V5" i="30"/>
  <c r="V30" i="30"/>
  <c r="V178" i="30"/>
  <c r="V180" i="30"/>
  <c r="V308" i="30"/>
  <c r="V23" i="30"/>
  <c r="V22" i="30"/>
  <c r="V302" i="30"/>
  <c r="V31" i="30"/>
  <c r="V152" i="30"/>
  <c r="V28" i="30"/>
  <c r="V318" i="30"/>
  <c r="V151" i="30"/>
  <c r="V333" i="30"/>
  <c r="V310" i="30"/>
  <c r="V29" i="30"/>
  <c r="V176" i="30"/>
  <c r="V30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<sst xmlns="http://schemas.openxmlformats.org/spreadsheetml/2006/main" count="22121" uniqueCount="2704">
  <si>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</si>
  <si>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</si>
  <si>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</si>
  <si>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</si>
  <si>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</si>
  <si>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</si>
  <si>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</si>
  <si>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</si>
  <si>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</si>
  <si>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</si>
  <si>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</si>
  <si>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</si>
  <si>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</si>
  <si>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</si>
  <si>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</si>
  <si>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</si>
  <si>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</si>
  <si>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</si>
  <si>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</si>
  <si>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</si>
  <si>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</si>
  <si>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</si>
  <si>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</si>
  <si>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</si>
  <si>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</si>
  <si>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</si>
  <si>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</si>
  <si>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</si>
  <si>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</si>
  <si>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</si>
  <si>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</si>
  <si>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</si>
  <si>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</si>
  <si>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</si>
  <si>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</si>
  <si>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</si>
  <si>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</si>
  <si>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</si>
  <si>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</si>
  <si>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</si>
  <si>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</si>
  <si>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</si>
  <si>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</si>
  <si>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</si>
  <si>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</si>
  <si>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</si>
  <si>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</si>
  <si>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</si>
  <si>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</si>
  <si>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</si>
  <si>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</si>
  <si>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</si>
  <si>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</si>
  <si>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</si>
  <si>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</si>
  <si>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</si>
  <si>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</si>
  <si>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</si>
  <si>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</si>
  <si>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</si>
  <si>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</si>
  <si>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</si>
  <si>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</si>
  <si>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</si>
  <si>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</si>
  <si>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</si>
  <si>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</si>
  <si>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</si>
  <si>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</si>
  <si>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</si>
  <si>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</si>
  <si>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</si>
  <si>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</si>
  <si>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</si>
  <si>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</si>
  <si>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</si>
  <si>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</si>
  <si>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</si>
  <si>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</si>
  <si>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</si>
  <si>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</si>
  <si>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</si>
  <si>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</si>
  <si>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</si>
  <si>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</si>
  <si>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</si>
  <si>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</si>
  <si>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</si>
  <si>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</si>
  <si>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</si>
  <si>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</si>
  <si>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</si>
  <si>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</si>
  <si>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</si>
  <si>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</si>
  <si>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</si>
  <si>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</si>
  <si>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</si>
  <si>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</si>
  <si>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</si>
  <si>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</si>
  <si>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</si>
  <si>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</si>
  <si>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</si>
  <si>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</si>
  <si>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</si>
  <si>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</si>
  <si>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</si>
  <si>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</si>
  <si>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</si>
  <si>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</si>
  <si>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</si>
  <si>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</si>
  <si>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</si>
  <si>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</si>
  <si>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</si>
  <si>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</si>
  <si>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</si>
  <si>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</si>
  <si>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</si>
  <si>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</si>
  <si>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</si>
  <si>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</si>
  <si>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</si>
  <si>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</si>
  <si>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</si>
  <si>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</si>
  <si>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</si>
  <si>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</si>
  <si>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</si>
  <si>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</si>
  <si>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</si>
  <si>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</si>
  <si>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</si>
  <si>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</si>
  <si>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</si>
  <si>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</si>
  <si>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</si>
  <si>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</si>
  <si>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</si>
  <si>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</si>
  <si>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</si>
  <si>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</si>
  <si>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</si>
  <si>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</si>
  <si>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</si>
  <si>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</si>
  <si>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</si>
  <si>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</si>
  <si>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</si>
  <si>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</si>
  <si>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</si>
  <si>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</si>
  <si>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</si>
  <si>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</si>
  <si>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</si>
  <si>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</si>
  <si>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</si>
  <si>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</si>
  <si>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</si>
  <si>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</si>
  <si>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</si>
  <si>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</si>
  <si>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</si>
  <si>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</si>
  <si>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</si>
  <si>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</si>
  <si>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</si>
  <si>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</si>
  <si>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</si>
  <si>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</si>
  <si>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</si>
  <si>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</si>
  <si>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</si>
  <si>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</si>
  <si>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</si>
  <si>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</si>
  <si>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</si>
  <si>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</si>
  <si>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</si>
  <si>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</si>
  <si>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</si>
  <si>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</si>
  <si>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</si>
  <si>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</si>
  <si>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</si>
  <si>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</si>
  <si>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</si>
  <si>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</si>
  <si>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</si>
  <si>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</si>
  <si>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</si>
  <si>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</si>
  <si>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</si>
  <si>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</si>
  <si>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</si>
  <si>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</si>
  <si>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</si>
  <si>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</si>
  <si>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</si>
  <si>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</si>
  <si>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</si>
  <si>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</si>
  <si>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</si>
  <si>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</si>
  <si>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</si>
  <si>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</si>
  <si>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</si>
  <si>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</si>
  <si>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</si>
  <si>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</si>
  <si>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</si>
  <si>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</si>
  <si>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</si>
  <si>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</si>
  <si>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</si>
  <si>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</si>
  <si>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</si>
  <si>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</si>
  <si>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</si>
  <si>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</si>
  <si>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</si>
  <si>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</si>
  <si>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</si>
  <si>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</si>
  <si>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</si>
  <si>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</si>
  <si>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</si>
  <si>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</si>
  <si>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</si>
  <si>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</si>
  <si>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</si>
  <si>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</si>
  <si>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</si>
  <si>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</si>
  <si>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</si>
  <si>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</si>
  <si>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</si>
  <si>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</si>
  <si>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</si>
  <si>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</si>
  <si>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</si>
  <si>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</si>
  <si>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</si>
  <si>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</si>
  <si>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</si>
  <si>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</si>
  <si>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</si>
  <si>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</si>
  <si>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</si>
  <si>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</si>
  <si>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</si>
  <si>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</si>
  <si>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</si>
  <si>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</si>
  <si>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</si>
  <si>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</si>
  <si>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</si>
  <si>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</si>
  <si>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</si>
  <si>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</si>
  <si>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</si>
  <si>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</si>
  <si>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</si>
  <si>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</si>
  <si>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</si>
  <si>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</si>
  <si>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</si>
  <si>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</si>
  <si>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</si>
  <si>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</si>
  <si>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</si>
  <si>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</si>
  <si>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</si>
  <si>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</si>
  <si>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</si>
  <si>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</si>
  <si>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</si>
  <si>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</si>
  <si>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</si>
  <si>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</si>
  <si>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</si>
  <si>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</si>
  <si>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</si>
  <si>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</si>
  <si>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</si>
  <si>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</si>
  <si>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</si>
  <si>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</si>
  <si>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</si>
  <si>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</si>
  <si>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</si>
  <si>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</si>
  <si>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</si>
  <si>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</si>
  <si>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</si>
  <si>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</si>
  <si>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</si>
  <si>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</si>
  <si>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</si>
  <si>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</si>
  <si>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</si>
  <si>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</si>
  <si>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</si>
  <si>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</si>
  <si>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</si>
  <si>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</si>
  <si>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</si>
  <si>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</si>
  <si>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</si>
  <si>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</si>
  <si>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</si>
  <si>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</si>
  <si>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</si>
  <si>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</si>
  <si>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</si>
  <si>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</si>
  <si>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</si>
  <si>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</si>
  <si>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</si>
  <si>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</si>
  <si>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</si>
  <si>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</si>
  <si>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</si>
  <si>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</si>
  <si>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</si>
  <si>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</si>
  <si>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</si>
  <si>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</si>
  <si>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</si>
  <si>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</si>
  <si>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</si>
  <si>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</si>
  <si>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</si>
  <si>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</si>
  <si>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</si>
  <si>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</si>
  <si>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</si>
  <si>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</si>
  <si>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</si>
  <si>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</si>
  <si>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</si>
  <si>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</si>
  <si>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</si>
  <si>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</si>
  <si>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</si>
  <si>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</si>
  <si>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</si>
  <si>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</si>
  <si>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</si>
  <si>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</si>
  <si>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</si>
  <si>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</si>
  <si>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</si>
  <si>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</si>
  <si>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</si>
  <si>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</si>
  <si>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</si>
  <si>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</si>
  <si>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</si>
  <si>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</si>
  <si>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</si>
  <si>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</si>
  <si>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</si>
  <si>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</si>
  <si>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</si>
  <si>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</si>
  <si>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</si>
  <si>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</si>
  <si>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</si>
  <si>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</si>
  <si>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</si>
  <si>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</si>
  <si>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</si>
  <si>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</si>
  <si>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</si>
  <si>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</si>
  <si>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</si>
  <si>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</si>
  <si>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</si>
  <si>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</si>
  <si>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</si>
  <si>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</si>
  <si>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</si>
  <si>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</si>
  <si>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</si>
  <si>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</si>
  <si>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</si>
  <si>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</si>
  <si>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</si>
  <si>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</si>
  <si>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</si>
  <si>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</si>
  <si>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</si>
  <si>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</si>
  <si>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</si>
  <si>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</si>
  <si>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</si>
  <si>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</si>
  <si>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</si>
  <si>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</si>
  <si>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</si>
  <si>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</si>
  <si>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</si>
  <si>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</si>
  <si>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</si>
  <si>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</si>
  <si>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</si>
  <si>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</si>
  <si>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</si>
  <si>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</si>
  <si>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</si>
  <si>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</si>
  <si>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</si>
  <si>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</si>
  <si>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</si>
  <si>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</si>
  <si>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</si>
  <si>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</si>
  <si>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</si>
  <si>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</si>
  <si>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</si>
  <si>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</si>
  <si>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</si>
  <si>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</si>
  <si>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</si>
  <si>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</si>
  <si>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</si>
  <si>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</si>
  <si>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</si>
  <si>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</si>
  <si>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</si>
  <si>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</si>
  <si>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</si>
  <si>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</si>
  <si>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</si>
  <si>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</si>
  <si>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</si>
  <si>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</si>
  <si>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</si>
  <si>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</si>
  <si>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</si>
  <si>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</si>
  <si>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</si>
  <si>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</si>
  <si>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</si>
  <si>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</si>
  <si>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</si>
  <si>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</si>
  <si>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</si>
  <si>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</si>
  <si>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</si>
  <si>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</si>
  <si>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</si>
  <si>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</si>
  <si>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</si>
  <si>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</si>
  <si>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</si>
  <si>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</si>
  <si>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</si>
  <si>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</si>
  <si>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</si>
  <si>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</si>
  <si>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</si>
  <si>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</si>
  <si>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</si>
  <si>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</si>
  <si>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</si>
  <si>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</si>
  <si>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</si>
  <si>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</si>
  <si>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</si>
  <si>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</si>
  <si>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</si>
  <si>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</si>
  <si>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</si>
  <si>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</si>
  <si>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</si>
  <si>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</si>
  <si>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</si>
  <si>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</si>
  <si>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</si>
  <si>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</si>
  <si>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</si>
  <si>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</si>
  <si>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</si>
  <si>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</si>
  <si>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</si>
  <si>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</si>
  <si>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</si>
  <si>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</si>
  <si>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</si>
  <si>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</si>
  <si>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</si>
  <si>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</si>
  <si>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</si>
  <si>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</si>
  <si>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</si>
  <si>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</si>
  <si>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</si>
  <si>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</si>
  <si>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</si>
  <si>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</si>
  <si>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</si>
  <si>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</si>
  <si>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</si>
  <si>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</si>
  <si>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</si>
  <si>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</si>
  <si>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</si>
  <si>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</si>
  <si>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</si>
  <si>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</si>
  <si>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</si>
  <si>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</si>
  <si>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</si>
  <si>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</si>
  <si>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</si>
  <si>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</si>
  <si>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</si>
  <si>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</si>
  <si>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</si>
  <si>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</si>
  <si>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</si>
  <si>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</si>
  <si>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</si>
  <si>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</si>
  <si>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</si>
  <si>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</si>
  <si>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</si>
  <si>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</si>
  <si>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</si>
  <si>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</si>
  <si>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</si>
  <si>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</si>
  <si>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</si>
  <si>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</si>
  <si>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</si>
  <si>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</si>
  <si>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</si>
  <si>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</si>
  <si>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</si>
  <si>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</si>
  <si>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</si>
  <si>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</si>
  <si>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</si>
  <si>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</si>
  <si>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</si>
  <si>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</si>
  <si>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</si>
  <si>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</si>
  <si>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</si>
  <si>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</si>
  <si>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</si>
  <si>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</si>
  <si>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</si>
  <si>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</si>
  <si>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</si>
  <si>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</si>
  <si>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</si>
  <si>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</si>
  <si>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</si>
  <si>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</si>
  <si>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</si>
  <si>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</si>
  <si>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</si>
  <si>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</si>
  <si>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</si>
  <si>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</si>
  <si>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</si>
  <si>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</si>
  <si>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</si>
  <si>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</si>
  <si>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</si>
  <si>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</si>
  <si>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</si>
  <si>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</si>
  <si>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</si>
  <si>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</si>
  <si>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</si>
  <si>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</si>
  <si>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</si>
  <si>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</si>
  <si>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</si>
  <si>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</si>
  <si>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</si>
  <si>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</si>
  <si>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</si>
  <si>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</si>
  <si>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</si>
  <si>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</si>
  <si>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</si>
  <si>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</si>
  <si>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</si>
  <si>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</si>
  <si>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</si>
  <si>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</si>
  <si>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</si>
  <si>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</si>
  <si>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</si>
  <si>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</si>
  <si>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</si>
  <si>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</si>
  <si>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</si>
  <si>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</si>
  <si>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</si>
  <si>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</si>
  <si>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</si>
  <si>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</si>
  <si>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</si>
  <si>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</si>
  <si>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</si>
  <si>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</si>
  <si>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</si>
  <si>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</si>
  <si>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</si>
  <si>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</si>
  <si>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</si>
  <si>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</si>
  <si>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</si>
  <si>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</si>
  <si>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</si>
  <si>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</si>
  <si>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</si>
  <si>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</si>
  <si>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</si>
  <si>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</si>
  <si>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</si>
  <si>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</si>
  <si>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</si>
  <si>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</si>
  <si>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</si>
  <si>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</si>
  <si>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</si>
  <si>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</si>
  <si>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</si>
  <si>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</si>
  <si>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</si>
  <si>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</si>
  <si>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</si>
  <si>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</si>
  <si>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</si>
  <si>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</si>
  <si>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</si>
  <si>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</si>
  <si>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</si>
  <si>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</si>
  <si>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</si>
  <si>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</si>
  <si>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</si>
  <si>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</si>
  <si>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</si>
  <si>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</si>
  <si>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</si>
  <si>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</si>
  <si>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</si>
  <si>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</si>
  <si>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</si>
  <si>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</si>
  <si>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</si>
  <si>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</si>
  <si>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</si>
  <si>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</si>
  <si>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</si>
  <si>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</si>
  <si>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</si>
  <si>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</si>
  <si>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</si>
  <si>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</si>
  <si>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</si>
  <si>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</si>
  <si>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</si>
  <si>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</si>
  <si>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</si>
  <si>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</si>
  <si>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</si>
  <si>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</si>
  <si>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</si>
  <si>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</si>
  <si>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</si>
  <si>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</si>
  <si>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</si>
  <si>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</si>
  <si>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</si>
  <si>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</si>
  <si>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</si>
  <si>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</si>
  <si>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</si>
  <si>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</si>
  <si>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</si>
  <si>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</si>
  <si>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</si>
  <si>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</si>
  <si>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</si>
  <si>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</si>
  <si>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</si>
  <si>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</si>
  <si>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</si>
  <si>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</si>
  <si>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</si>
  <si>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</si>
  <si>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</si>
  <si>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</si>
  <si>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</si>
  <si>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</si>
  <si>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</si>
  <si>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</si>
  <si>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</si>
  <si>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</si>
  <si>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</si>
  <si>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</si>
  <si>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</si>
  <si>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</si>
  <si>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</si>
  <si>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</si>
  <si>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</si>
  <si>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</si>
  <si>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</si>
  <si>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</si>
  <si>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</si>
  <si>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</si>
  <si>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</si>
  <si>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</si>
  <si>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</si>
  <si>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</si>
  <si>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</si>
  <si>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</si>
  <si>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</si>
  <si>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</si>
  <si>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</si>
  <si>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</si>
  <si>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</si>
  <si>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</si>
  <si>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</si>
  <si>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</si>
  <si>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</si>
  <si>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</si>
  <si>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</si>
  <si>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</si>
  <si>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</si>
  <si>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</si>
  <si>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</si>
  <si>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</si>
  <si>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</si>
  <si>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</si>
  <si>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</si>
  <si>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</si>
  <si>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</si>
  <si>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</si>
  <si>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</si>
  <si>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</si>
  <si>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</si>
  <si>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</si>
  <si>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</si>
  <si>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</si>
  <si>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</si>
  <si>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</si>
  <si>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</si>
  <si>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</si>
  <si>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</si>
  <si>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</si>
  <si>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</si>
  <si>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</si>
  <si>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</si>
  <si>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</si>
  <si>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</si>
  <si>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</si>
  <si>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</si>
  <si>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</si>
  <si>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</si>
  <si>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</si>
  <si>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</si>
  <si>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</si>
  <si>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</si>
  <si>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</si>
  <si>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</si>
  <si>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</si>
  <si>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</si>
  <si>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</si>
  <si>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</si>
  <si>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</si>
  <si>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</si>
  <si>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</si>
  <si>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</si>
  <si>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</si>
  <si>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</si>
  <si>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</si>
  <si>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</si>
  <si>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</si>
  <si>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</si>
  <si>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</si>
  <si>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</si>
  <si>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</si>
  <si>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</si>
  <si>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</si>
  <si>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</si>
  <si>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</si>
  <si>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</si>
  <si>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</si>
  <si>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</si>
  <si>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</si>
  <si>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</si>
  <si>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</si>
  <si>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</si>
  <si>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</si>
  <si>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</si>
  <si>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</si>
  <si>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</si>
  <si>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</si>
  <si>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</si>
  <si>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</si>
  <si>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</si>
  <si>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</si>
  <si>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</si>
  <si>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</si>
  <si>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</si>
  <si>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</si>
  <si>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</si>
  <si>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</si>
  <si>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</si>
  <si>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</si>
  <si>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</si>
  <si>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</si>
  <si>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</si>
  <si>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</si>
  <si>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</si>
  <si>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</si>
  <si>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</si>
  <si>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</si>
  <si>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</si>
  <si>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</si>
  <si>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</si>
  <si>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</si>
  <si>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</si>
  <si>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</si>
  <si>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</si>
  <si>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</si>
  <si>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</si>
  <si>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</si>
  <si>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</si>
  <si>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</si>
  <si>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</si>
  <si>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</si>
  <si>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</si>
  <si>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</si>
  <si>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</si>
  <si>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</si>
  <si>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</si>
  <si>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</si>
  <si>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</si>
  <si>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</si>
  <si>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</si>
  <si>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</si>
  <si>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</si>
  <si>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</si>
  <si>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</si>
  <si>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</si>
  <si>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</si>
  <si>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</si>
  <si>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</si>
  <si>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</si>
  <si>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</si>
  <si>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</si>
  <si>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</si>
  <si>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</si>
  <si>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</si>
  <si>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</si>
  <si>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</si>
  <si>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</si>
  <si>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</si>
  <si>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</si>
  <si>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</si>
  <si>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</si>
  <si>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</si>
  <si>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</si>
  <si>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</si>
  <si>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</si>
  <si>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</si>
  <si>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</si>
  <si>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</si>
  <si>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</si>
  <si>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</si>
  <si>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</si>
  <si>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</si>
  <si>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</si>
  <si>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</si>
  <si>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</si>
  <si>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</si>
  <si>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</si>
  <si>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</si>
  <si>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</si>
  <si>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</si>
  <si>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</si>
  <si>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</si>
  <si>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</si>
  <si>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</si>
  <si>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</si>
  <si>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</si>
  <si>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</si>
  <si>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</si>
  <si>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</si>
  <si>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</si>
  <si>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</si>
  <si>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</si>
  <si>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</si>
  <si>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</si>
  <si>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</si>
  <si>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</si>
  <si>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</si>
  <si>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</si>
  <si>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</si>
  <si>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</si>
  <si>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</si>
  <si>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</si>
  <si>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</si>
  <si>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</si>
  <si>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</si>
  <si>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</si>
  <si>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</si>
  <si>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</si>
  <si>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</si>
  <si>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</si>
  <si>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</si>
  <si>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</si>
  <si>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</si>
  <si>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</si>
  <si>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</si>
  <si>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</si>
  <si>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</si>
  <si>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</si>
  <si>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</si>
  <si>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</si>
  <si>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</si>
  <si>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</si>
  <si>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</si>
  <si>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</si>
  <si>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</si>
  <si>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</si>
  <si>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</si>
  <si>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</si>
  <si>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</si>
  <si>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</si>
  <si>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</si>
  <si>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</si>
  <si>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</si>
  <si>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</si>
  <si>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</si>
  <si>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</si>
  <si>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</si>
  <si>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</si>
  <si>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</si>
  <si>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</si>
  <si>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</si>
  <si>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</si>
  <si>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</si>
  <si>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</si>
  <si>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</si>
  <si>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</si>
  <si>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</si>
  <si>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</si>
  <si>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</si>
  <si>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</si>
  <si>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</si>
  <si>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</si>
  <si>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</si>
  <si>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</si>
  <si>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</si>
  <si>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</si>
  <si>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</si>
  <si>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</si>
  <si>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</si>
  <si>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</si>
  <si>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</si>
  <si>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</si>
  <si>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</si>
  <si>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</si>
  <si>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</si>
  <si>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</si>
  <si>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</si>
  <si>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</si>
  <si>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</si>
  <si>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</si>
  <si>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</si>
  <si>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</si>
  <si>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</si>
  <si>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</si>
  <si>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</si>
  <si>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</si>
  <si>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</si>
  <si>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</si>
  <si>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</si>
  <si>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</si>
  <si>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</si>
  <si>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</si>
  <si>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</si>
  <si>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</si>
  <si>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</si>
  <si>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</si>
  <si>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</si>
  <si>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</si>
  <si>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</si>
  <si>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</si>
  <si>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</si>
  <si>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</si>
  <si>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</si>
  <si>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</si>
  <si>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</si>
  <si>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</si>
  <si>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</si>
  <si>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</si>
  <si>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</si>
  <si>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</si>
  <si>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</si>
  <si>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</si>
  <si>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</si>
  <si>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</si>
  <si>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</si>
  <si>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</si>
  <si>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</si>
  <si>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</si>
  <si>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</si>
  <si>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</si>
  <si>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</si>
  <si>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</si>
  <si>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</si>
  <si>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</si>
  <si>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</si>
  <si>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</si>
  <si>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</si>
  <si>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</si>
  <si>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</si>
  <si>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</si>
  <si>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</si>
  <si>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</si>
  <si>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</si>
  <si>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</si>
  <si>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</si>
  <si>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</si>
  <si>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</si>
  <si>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</si>
  <si>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</si>
  <si>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</si>
  <si>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</si>
  <si>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</si>
  <si>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</si>
  <si>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</si>
  <si>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</si>
  <si>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</si>
  <si>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</si>
  <si>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</si>
  <si>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</si>
  <si>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</si>
  <si>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</si>
  <si>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</si>
  <si>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</si>
  <si>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</si>
  <si>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</si>
  <si>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</si>
  <si>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</si>
  <si>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</si>
  <si>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</si>
  <si>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</si>
  <si>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</si>
  <si>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</si>
  <si>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</si>
  <si>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</si>
  <si>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</si>
  <si>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</si>
  <si>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</si>
  <si>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</si>
  <si>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</si>
  <si>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</si>
  <si>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</si>
  <si>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</si>
  <si>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</si>
  <si>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</si>
  <si>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</si>
  <si>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</si>
  <si>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</si>
  <si>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</si>
  <si>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</si>
  <si>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</si>
  <si>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</si>
  <si>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</si>
  <si>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</si>
  <si>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</si>
  <si>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</si>
  <si>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</si>
  <si>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</si>
  <si>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</si>
  <si>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</si>
  <si>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</si>
  <si>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</si>
  <si>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</si>
  <si>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</si>
  <si>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</si>
  <si>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</si>
  <si>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</si>
  <si>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</si>
  <si>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</si>
  <si>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</si>
  <si>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</si>
  <si>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</si>
  <si>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</si>
  <si>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</si>
  <si>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</si>
  <si>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</si>
  <si>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</si>
  <si>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</si>
  <si>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</si>
  <si>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</si>
  <si>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</si>
  <si>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</si>
  <si>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</si>
  <si>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</si>
  <si>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</si>
  <si>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</si>
  <si>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</si>
  <si>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</si>
  <si>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</si>
  <si>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</si>
  <si>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</si>
  <si>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</si>
  <si>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</si>
  <si>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</si>
  <si>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</si>
  <si>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</si>
  <si>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</si>
  <si>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</si>
  <si>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</si>
  <si>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</si>
  <si>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</si>
  <si>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</si>
  <si>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</si>
  <si>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</si>
  <si>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</si>
  <si>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</si>
  <si>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</si>
  <si>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</si>
  <si>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</si>
  <si>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</si>
  <si>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</si>
  <si>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</si>
  <si>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</si>
  <si>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</si>
  <si>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</si>
  <si>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</si>
  <si>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</si>
  <si>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</si>
  <si>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</si>
  <si>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</si>
  <si>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</si>
  <si>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</si>
  <si>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</si>
  <si>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</si>
  <si>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</si>
  <si>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</si>
  <si>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</si>
  <si>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</si>
  <si>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</si>
  <si>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</si>
  <si>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</si>
  <si>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</si>
  <si>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</si>
  <si>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</si>
  <si>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</si>
  <si>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</si>
  <si>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</si>
  <si>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</si>
  <si>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</si>
  <si>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</si>
  <si>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</si>
  <si>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</si>
  <si>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</si>
  <si>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</si>
  <si>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</si>
  <si>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</si>
  <si>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</si>
  <si>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</si>
  <si>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</si>
  <si>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</si>
  <si>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</si>
  <si>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</si>
  <si>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</si>
  <si>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</si>
  <si>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</si>
  <si>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</si>
  <si>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</si>
  <si>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</si>
  <si>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</si>
  <si>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</si>
  <si>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</si>
  <si>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</si>
  <si>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</si>
  <si>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</si>
  <si>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</si>
  <si>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</si>
  <si>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</si>
  <si>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</si>
  <si>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</si>
  <si>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</si>
  <si>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</si>
  <si>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</si>
  <si>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</si>
  <si>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</si>
  <si>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</si>
  <si>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</si>
  <si>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</si>
  <si>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</si>
  <si>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</si>
  <si>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</si>
  <si>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</si>
  <si>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</si>
  <si>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</si>
  <si>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</si>
  <si>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</si>
  <si>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</si>
  <si>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</si>
  <si>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</si>
  <si>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</si>
  <si>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</si>
  <si>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</si>
  <si>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</si>
  <si>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</si>
  <si>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</si>
  <si>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</si>
  <si>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</si>
  <si>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</si>
  <si>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</si>
  <si>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</si>
  <si>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</si>
  <si>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</si>
  <si>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</si>
  <si>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</si>
  <si>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</si>
  <si>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</si>
  <si>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</si>
  <si>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</si>
  <si>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</si>
  <si>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</si>
  <si>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</si>
  <si>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</si>
  <si>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</si>
  <si>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</si>
  <si>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</si>
  <si>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</si>
  <si>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</si>
  <si>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</si>
  <si>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</si>
  <si>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</si>
  <si>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</si>
  <si>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</si>
  <si>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</si>
  <si>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</si>
  <si>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</si>
  <si>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</si>
  <si>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</si>
  <si>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</si>
  <si>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</si>
  <si>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</si>
  <si>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</si>
  <si>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</si>
  <si>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</si>
  <si>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</si>
  <si>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</si>
  <si>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</si>
  <si>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</si>
  <si>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</si>
  <si>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</si>
  <si>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</si>
  <si>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</si>
  <si>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</si>
  <si>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</si>
  <si>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</si>
  <si>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</si>
  <si>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</si>
  <si>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</si>
  <si>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</si>
  <si>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</si>
  <si>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</si>
  <si>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</si>
  <si>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</si>
  <si>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</si>
  <si>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</si>
  <si>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</si>
  <si>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</si>
  <si>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</si>
  <si>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</si>
  <si>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</si>
  <si>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</si>
  <si>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</si>
  <si>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</si>
  <si>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</si>
  <si>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</si>
  <si>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</si>
  <si>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</si>
  <si>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</si>
  <si>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</si>
  <si>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</si>
  <si>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</si>
  <si>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</si>
  <si>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</si>
  <si>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</si>
  <si>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</si>
  <si>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</si>
  <si>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</si>
  <si>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</si>
  <si>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</si>
  <si>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</si>
  <si>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</si>
  <si>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</si>
  <si>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</si>
  <si>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</si>
  <si>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</si>
  <si>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</si>
  <si>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</si>
  <si>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</si>
  <si>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</si>
  <si>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</si>
  <si>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</si>
  <si>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</si>
  <si>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</si>
  <si>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</si>
  <si>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</si>
  <si>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</si>
  <si>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</si>
  <si>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</si>
  <si>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</si>
  <si>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</si>
  <si>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</si>
  <si>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</si>
  <si>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</si>
  <si>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</si>
  <si>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</si>
  <si>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</si>
  <si>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</si>
  <si>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</si>
  <si>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</si>
  <si>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</si>
  <si>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</si>
  <si>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</si>
  <si>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</si>
  <si>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</si>
  <si>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</si>
  <si>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</si>
  <si>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</si>
  <si>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</si>
  <si>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</si>
  <si>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</si>
  <si>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</si>
  <si>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</si>
  <si>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</si>
  <si>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</si>
  <si>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</si>
  <si>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</si>
  <si>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</si>
  <si>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</si>
  <si>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</si>
  <si>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</si>
  <si>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</si>
  <si>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</si>
  <si>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</si>
  <si>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</si>
  <si>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</si>
  <si>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</si>
  <si>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</si>
  <si>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</si>
  <si>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</si>
  <si>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</si>
  <si>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</si>
  <si>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</si>
  <si>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</si>
  <si>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</si>
  <si>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</si>
  <si>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</si>
  <si>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</si>
  <si>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</si>
  <si>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</si>
  <si>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</si>
  <si>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</si>
  <si>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</si>
  <si>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</si>
  <si>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</si>
  <si>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</si>
  <si>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</si>
  <si>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</si>
  <si>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</si>
  <si>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</si>
  <si>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</si>
  <si>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</si>
  <si>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</si>
  <si>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</si>
  <si>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</si>
  <si>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</si>
  <si>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</si>
  <si>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</si>
  <si>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</si>
  <si>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</si>
  <si>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</si>
  <si>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</si>
  <si>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</si>
  <si>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</si>
  <si>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</si>
  <si>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</si>
  <si>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</si>
  <si>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</si>
  <si>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</si>
  <si>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</si>
  <si>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</si>
  <si>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</si>
  <si>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</si>
  <si>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</si>
  <si>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</si>
  <si>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</si>
  <si>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</si>
  <si>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</si>
  <si>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</si>
  <si>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</si>
  <si>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</si>
  <si>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</si>
  <si>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</si>
  <si>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</si>
  <si>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</si>
  <si>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</si>
  <si>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</si>
  <si>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</si>
  <si>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</si>
  <si>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</si>
  <si>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</si>
  <si>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</si>
  <si>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</si>
  <si>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</si>
  <si>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</si>
  <si>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</si>
  <si>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</si>
  <si>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</si>
  <si>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</si>
  <si>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</si>
  <si>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</si>
  <si>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</si>
  <si>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</si>
  <si>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</si>
  <si>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</si>
  <si>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</si>
  <si>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</si>
  <si>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</si>
  <si>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</si>
  <si>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</si>
  <si>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</si>
  <si>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</si>
  <si>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</si>
  <si>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</si>
  <si>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</si>
  <si>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</si>
  <si>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</si>
  <si>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</si>
  <si>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</si>
  <si>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</si>
  <si>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</si>
  <si>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</si>
  <si>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</si>
  <si>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</si>
  <si>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</si>
  <si>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</si>
  <si>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</si>
  <si>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</si>
  <si>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</si>
  <si>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</si>
  <si>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</si>
  <si>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</si>
  <si>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</si>
  <si>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</si>
  <si>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</si>
  <si>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</si>
  <si>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</si>
  <si>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</si>
  <si>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</si>
  <si>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</si>
  <si>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</si>
  <si>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</si>
  <si>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</si>
  <si>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</si>
  <si>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</si>
  <si>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</si>
  <si>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</si>
  <si>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</si>
  <si>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</si>
  <si>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</si>
  <si>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</si>
  <si>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</si>
  <si>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</si>
  <si>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</si>
  <si>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</si>
  <si>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</si>
  <si>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</si>
  <si>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</si>
  <si>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</si>
  <si>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</si>
  <si>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</si>
  <si>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</si>
  <si>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</si>
  <si>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</si>
  <si>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</si>
  <si>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</si>
  <si>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</si>
  <si>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</si>
  <si>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</si>
  <si>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</si>
  <si>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</si>
  <si>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</si>
  <si>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</si>
  <si>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</si>
  <si>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</si>
  <si>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</si>
  <si>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</si>
  <si>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</si>
  <si>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</si>
  <si>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</si>
  <si>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</si>
  <si>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</si>
  <si>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</si>
  <si>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</si>
  <si>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</si>
  <si>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</si>
  <si>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</si>
  <si>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</si>
  <si>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</si>
  <si>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</si>
  <si>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</si>
  <si>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</si>
  <si>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</si>
  <si>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</si>
  <si>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</si>
  <si>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</si>
  <si>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</si>
  <si>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</si>
  <si>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</si>
  <si>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</si>
  <si>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</si>
  <si>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</si>
  <si>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</si>
  <si>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</si>
  <si>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</si>
  <si>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</si>
  <si>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</si>
  <si>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</si>
  <si>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</si>
  <si>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</si>
  <si>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</si>
  <si>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</si>
  <si>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</si>
  <si>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</si>
  <si>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</si>
  <si>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</si>
  <si>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</si>
  <si>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</si>
  <si>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</si>
  <si>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</si>
  <si>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</si>
  <si>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</si>
  <si>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</si>
  <si>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</si>
  <si>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</si>
  <si>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</si>
  <si>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</si>
  <si>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</si>
  <si>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</si>
  <si>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</si>
  <si>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</si>
  <si>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</si>
  <si>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</si>
  <si>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</si>
  <si>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</si>
  <si>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</si>
  <si>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</si>
  <si>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</si>
  <si>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</si>
  <si>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</si>
  <si>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</si>
  <si>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</si>
  <si>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</si>
  <si>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</si>
  <si>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</si>
  <si>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</si>
  <si>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</si>
  <si>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</si>
  <si>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</si>
  <si>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</si>
  <si>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</si>
  <si>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</si>
  <si>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</si>
  <si>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</si>
  <si>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</si>
  <si>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</si>
  <si>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</si>
  <si>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</si>
  <si>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</si>
  <si>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</si>
  <si>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</si>
  <si>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</si>
  <si>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</si>
  <si>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</si>
  <si>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</si>
  <si>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</si>
  <si>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</si>
  <si>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</si>
  <si>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</si>
  <si>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</si>
  <si>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</si>
  <si>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</si>
  <si>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</si>
  <si>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</si>
  <si>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</si>
  <si>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</si>
  <si>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</si>
  <si>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</si>
  <si>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</si>
  <si>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</si>
  <si>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</si>
  <si>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</si>
  <si>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</si>
  <si>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</si>
  <si>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</si>
  <si>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</si>
  <si>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</si>
  <si>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</si>
  <si>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</si>
  <si>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</si>
  <si>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</si>
  <si>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</si>
  <si>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</si>
  <si>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</si>
  <si>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</si>
  <si>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</si>
  <si>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</si>
  <si>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</si>
  <si>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</si>
  <si>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</si>
  <si>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</si>
  <si>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</si>
  <si>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</si>
  <si>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</si>
  <si>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</si>
  <si>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</si>
  <si>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</si>
  <si>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</si>
  <si>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</si>
  <si>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</si>
  <si>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</si>
  <si>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</si>
  <si>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</si>
  <si>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</si>
  <si>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</si>
  <si>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</si>
  <si>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</si>
  <si>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</si>
  <si>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</si>
  <si>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</si>
  <si>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</si>
  <si>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</si>
  <si>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</si>
  <si>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</si>
  <si>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</si>
  <si>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</si>
  <si>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</si>
  <si>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</si>
  <si>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</si>
  <si>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</si>
  <si>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</si>
  <si>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</si>
  <si>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</si>
  <si>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</si>
  <si>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</si>
  <si>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</si>
  <si>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</si>
  <si>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</si>
  <si>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</si>
  <si>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</si>
  <si>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</si>
  <si>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</si>
  <si>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</si>
  <si>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</si>
  <si>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</si>
  <si>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</si>
  <si>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</si>
  <si>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</si>
  <si>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</si>
  <si>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</si>
  <si>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</si>
  <si>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</si>
  <si>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</si>
  <si>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</si>
  <si>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</si>
  <si>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</si>
  <si>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</si>
  <si>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</si>
  <si>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</si>
  <si>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</si>
  <si>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</si>
  <si>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</si>
  <si>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</si>
  <si>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</si>
  <si>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</si>
  <si>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</si>
  <si>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</si>
  <si>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</si>
  <si>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</si>
  <si>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</si>
  <si>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</si>
  <si>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</si>
  <si>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</si>
  <si>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</si>
  <si>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</si>
  <si>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</si>
  <si>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</si>
  <si>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</si>
  <si>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</si>
  <si>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</si>
  <si>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</si>
  <si>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</si>
  <si>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</si>
  <si>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</si>
  <si>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</si>
  <si>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</si>
  <si>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</si>
  <si>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</si>
  <si>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</si>
  <si>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</si>
  <si>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</si>
  <si>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</si>
  <si>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</si>
  <si>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</si>
  <si>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</si>
  <si>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</si>
  <si>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</si>
  <si>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</si>
  <si>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</si>
  <si>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</si>
  <si>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</si>
  <si>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</si>
  <si>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</si>
  <si>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</si>
  <si>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</si>
  <si>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</si>
  <si>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</si>
  <si>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</si>
  <si>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</si>
  <si>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</si>
  <si>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</si>
  <si>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</si>
  <si>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</si>
  <si>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</si>
  <si>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</si>
  <si>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</si>
  <si>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</si>
  <si>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</si>
  <si>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</si>
  <si>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</si>
  <si>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</si>
  <si>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</si>
  <si>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</si>
  <si>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</si>
  <si>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</si>
  <si>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</si>
  <si>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</si>
  <si>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</si>
  <si>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</si>
  <si>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</si>
  <si>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</si>
  <si>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</si>
  <si>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</si>
  <si>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</si>
  <si>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</si>
  <si>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</si>
  <si>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</si>
  <si>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</si>
  <si>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</si>
  <si>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</si>
  <si>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</si>
  <si>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</si>
  <si>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</si>
  <si>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</si>
  <si>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</si>
  <si>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</si>
  <si>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</si>
  <si>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</si>
  <si>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</si>
  <si>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</si>
  <si>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</si>
  <si>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</si>
  <si>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</si>
  <si>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</si>
  <si>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</si>
  <si>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</si>
  <si>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</si>
  <si>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</si>
  <si>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</si>
  <si>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</si>
  <si>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</si>
  <si>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</si>
  <si>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</si>
  <si>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</si>
  <si>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</si>
  <si>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</si>
  <si>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</si>
  <si>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</si>
  <si>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</si>
  <si>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</si>
  <si>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</si>
  <si>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</si>
  <si>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</si>
  <si>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</si>
  <si>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</si>
  <si>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</si>
  <si>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</si>
  <si>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</si>
  <si>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</si>
  <si>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</si>
  <si>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</si>
  <si>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</si>
  <si>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</si>
  <si>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</si>
  <si>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</si>
  <si>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</si>
  <si>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</si>
  <si>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</si>
  <si>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</si>
  <si>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</si>
  <si>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</si>
  <si>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</si>
  <si>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</si>
  <si>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</si>
  <si>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</si>
  <si>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</si>
  <si>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</si>
  <si>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</si>
  <si>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</si>
  <si>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</si>
  <si>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</si>
  <si>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</si>
  <si>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</si>
  <si>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</si>
  <si>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</si>
  <si>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</si>
  <si>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</si>
  <si>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</si>
  <si>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</si>
  <si>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</si>
  <si>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</si>
  <si>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</si>
  <si>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</si>
  <si>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</si>
  <si>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</si>
  <si>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</si>
  <si>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</si>
  <si>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</si>
  <si>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</si>
  <si>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</si>
  <si>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</si>
  <si>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</si>
  <si>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</si>
  <si>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</si>
  <si>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</si>
  <si>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</si>
  <si>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</si>
  <si>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</si>
  <si>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</si>
  <si>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</si>
  <si>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</si>
  <si>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</si>
  <si>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</si>
  <si>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</si>
  <si>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</si>
  <si>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</si>
  <si>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</si>
  <si>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</si>
  <si>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</si>
  <si>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</si>
  <si>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</si>
  <si>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</si>
  <si>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</si>
  <si>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</si>
  <si>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</si>
  <si>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</si>
  <si>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</si>
  <si>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</si>
  <si>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</si>
  <si>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</si>
  <si>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</si>
  <si>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</si>
  <si>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</si>
  <si>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</si>
  <si>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</si>
  <si>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</si>
  <si>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</si>
  <si>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</si>
  <si>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</si>
  <si>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</si>
  <si>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</si>
  <si>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</si>
  <si>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</si>
  <si>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</si>
  <si>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</si>
  <si>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</si>
  <si>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</si>
  <si>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</si>
  <si>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</si>
  <si>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</si>
  <si>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</si>
  <si>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</si>
  <si>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</si>
  <si>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</si>
  <si>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</si>
  <si>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</si>
  <si>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</si>
  <si>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</si>
  <si>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</si>
  <si>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</si>
  <si>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</si>
  <si>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</si>
  <si>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</si>
  <si>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</si>
  <si>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</si>
  <si>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</si>
  <si>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</si>
  <si>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</si>
  <si>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</si>
  <si>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</si>
  <si>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</si>
  <si>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</si>
  <si>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</si>
  <si>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</si>
  <si>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</si>
  <si>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</si>
  <si>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</si>
  <si>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</si>
  <si>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</si>
  <si>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</si>
  <si>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</si>
  <si>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</si>
  <si>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</si>
  <si>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</si>
  <si>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</si>
  <si>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</si>
  <si>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</si>
  <si>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</si>
  <si>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</si>
  <si>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</si>
  <si>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</si>
  <si>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</si>
  <si>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</si>
  <si>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</si>
  <si>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</si>
  <si>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</si>
  <si>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</si>
  <si>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</si>
  <si>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</si>
  <si>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</si>
  <si>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</si>
  <si>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</si>
  <si>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</si>
  <si>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</si>
  <si>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</si>
  <si>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</si>
  <si>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</si>
  <si>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</si>
  <si>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</si>
  <si>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</si>
  <si>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</si>
  <si>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</si>
  <si>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</si>
  <si>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</si>
  <si>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</si>
  <si>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</si>
  <si>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</si>
  <si>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</si>
  <si>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</si>
  <si>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</si>
  <si>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</si>
  <si>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</si>
  <si>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</si>
  <si>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</si>
  <si>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</si>
  <si>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</si>
  <si>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</si>
  <si>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</si>
  <si>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</si>
  <si>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</si>
  <si>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</si>
  <si>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</si>
  <si>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</si>
  <si>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</si>
  <si>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</si>
  <si>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</si>
  <si>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</si>
  <si>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</si>
  <si>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</si>
  <si>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</si>
  <si>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</si>
  <si>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</si>
  <si>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</si>
  <si>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</si>
  <si>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</si>
  <si>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</si>
  <si>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</si>
  <si>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</si>
  <si>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</si>
  <si>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</si>
  <si>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</si>
  <si>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</si>
  <si>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</si>
  <si>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</si>
  <si>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</si>
  <si>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</si>
  <si>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</si>
  <si>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</si>
  <si>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</si>
  <si>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</si>
  <si>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</si>
  <si>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</si>
  <si>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</si>
  <si>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</si>
  <si>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</si>
  <si>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</si>
  <si>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</si>
  <si>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</si>
  <si>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</si>
  <si>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</si>
  <si>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</si>
  <si>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</si>
  <si>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</si>
  <si>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</si>
  <si>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</si>
  <si>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</si>
  <si>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</si>
  <si>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</si>
  <si>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</si>
  <si>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</si>
  <si>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</si>
  <si>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</si>
  <si>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</si>
  <si>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</si>
  <si>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</si>
  <si>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</si>
  <si>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</si>
  <si>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</si>
  <si>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</si>
  <si>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</si>
  <si>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</si>
  <si>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</si>
  <si>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</si>
  <si>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</si>
  <si>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</si>
  <si>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</si>
  <si>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</si>
  <si>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</si>
  <si>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</si>
  <si>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</si>
  <si>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</si>
  <si>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</si>
  <si>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</si>
  <si>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</si>
  <si>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</si>
  <si>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</si>
  <si>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</si>
  <si>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</si>
  <si>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</si>
  <si>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</si>
  <si>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</si>
  <si>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</si>
  <si>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</si>
  <si>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</si>
  <si>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</si>
  <si>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</si>
  <si>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</si>
  <si>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</si>
  <si>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</si>
  <si>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</si>
  <si>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</si>
  <si>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</si>
  <si>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</si>
  <si>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</si>
  <si>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</si>
  <si>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</si>
  <si>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</si>
  <si>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</si>
  <si>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</si>
  <si>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</si>
  <si>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</si>
  <si>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</si>
  <si>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</si>
  <si>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</si>
  <si>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</si>
  <si>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</si>
  <si>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</si>
  <si>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</si>
  <si>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</si>
  <si>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</si>
  <si>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</si>
  <si>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</si>
  <si>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</si>
  <si>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</si>
  <si>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</si>
  <si>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</si>
  <si>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</si>
  <si>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</si>
  <si>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</si>
  <si>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</si>
  <si>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</si>
  <si>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</si>
  <si>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</si>
  <si>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</si>
  <si>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</si>
  <si>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</si>
  <si>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</si>
  <si>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</si>
  <si>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</si>
  <si>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</si>
  <si>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</si>
  <si>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</si>
  <si>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</si>
  <si>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</si>
  <si>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</si>
  <si>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</si>
  <si>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</si>
  <si>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</si>
  <si>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</si>
  <si>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</si>
  <si>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</si>
  <si>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</si>
  <si>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</si>
  <si>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</si>
  <si>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</si>
  <si>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</si>
  <si>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</si>
  <si>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</si>
  <si>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</si>
  <si>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</si>
  <si>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</si>
  <si>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</si>
  <si>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</si>
  <si>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</si>
  <si>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</si>
  <si>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</si>
  <si>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</si>
  <si>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</si>
  <si>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</si>
  <si>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</si>
  <si>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</si>
  <si>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</si>
  <si>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</si>
  <si>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</si>
  <si>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</si>
  <si>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</si>
  <si>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</si>
  <si>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</si>
  <si>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</si>
  <si>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</si>
  <si>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</si>
  <si>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</si>
  <si>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</si>
  <si>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</si>
  <si>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</si>
  <si>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</si>
  <si>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</si>
  <si>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</si>
  <si>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</si>
  <si>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</si>
  <si>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</si>
  <si>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</si>
  <si>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</si>
  <si>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</si>
  <si>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</si>
  <si>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</si>
  <si>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</si>
  <si>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</si>
  <si>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</si>
  <si>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</si>
  <si>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</si>
  <si>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</si>
  <si>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</si>
  <si>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</si>
  <si>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</si>
  <si>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</si>
  <si>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</si>
  <si>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</si>
  <si>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</si>
  <si>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</si>
  <si>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</si>
  <si>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</si>
  <si>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</si>
  <si>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</si>
  <si>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</si>
  <si>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</si>
  <si>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</si>
  <si>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</si>
  <si>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</si>
  <si>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</si>
  <si>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</si>
  <si>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</si>
  <si>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</si>
  <si>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</si>
  <si>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</si>
  <si>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</si>
  <si>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</si>
  <si>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</si>
  <si>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</si>
  <si>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</si>
  <si>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</si>
  <si>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</si>
  <si>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</si>
  <si>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</si>
  <si>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</si>
  <si>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</si>
  <si>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</si>
  <si>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</si>
  <si>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</si>
  <si>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</si>
  <si>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</si>
  <si>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</si>
  <si>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</si>
  <si>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</si>
  <si>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</si>
  <si>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</si>
  <si>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</si>
  <si>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</si>
  <si>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</si>
  <si>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</si>
  <si>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</si>
  <si>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</si>
  <si>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</si>
  <si>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</si>
  <si>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</si>
  <si>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</si>
  <si>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</si>
  <si>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</si>
  <si>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</si>
  <si>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</si>
  <si>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</si>
  <si>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</si>
  <si>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</si>
  <si>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</si>
  <si>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</si>
  <si>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</si>
  <si>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</si>
  <si>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</si>
  <si>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</si>
  <si>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</si>
  <si>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</si>
  <si>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</si>
  <si>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</si>
  <si>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</si>
  <si>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</si>
  <si>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</si>
  <si>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</si>
  <si>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</si>
  <si>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</si>
  <si>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</si>
  <si>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</si>
  <si>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</si>
  <si>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</si>
  <si>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</si>
  <si>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</si>
  <si>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</si>
  <si>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</si>
  <si>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</si>
  <si>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</si>
  <si>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</si>
  <si>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</si>
  <si>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</si>
  <si>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</si>
  <si>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</si>
  <si>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</si>
  <si>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</si>
  <si>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</si>
  <si>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</si>
  <si>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</si>
  <si>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</si>
  <si>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</si>
  <si>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</si>
  <si>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</si>
  <si>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</si>
  <si>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</si>
  <si>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</si>
  <si>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</si>
  <si>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</si>
  <si>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</si>
  <si>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</si>
  <si>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</si>
  <si>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</si>
  <si>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</si>
  <si>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</si>
  <si>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</si>
  <si>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</si>
  <si>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</si>
  <si>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</si>
  <si>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</si>
  <si>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</si>
  <si>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</si>
  <si>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</si>
  <si>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</si>
  <si>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</si>
  <si>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</si>
  <si>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</si>
  <si>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</si>
  <si>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</si>
  <si>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</si>
  <si>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</si>
  <si>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</si>
  <si>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</si>
  <si>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</si>
  <si>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</si>
  <si>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</si>
  <si>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</si>
  <si>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</si>
  <si>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</si>
  <si>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</si>
  <si>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</si>
  <si>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</si>
  <si>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</si>
  <si>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</si>
  <si>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</si>
  <si>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</si>
  <si>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</si>
  <si>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</si>
  <si>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</si>
  <si>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</si>
  <si>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</si>
  <si>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</si>
  <si>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</si>
  <si>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</si>
  <si>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</si>
  <si>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</si>
  <si>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</si>
  <si>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</si>
  <si>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</si>
  <si>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</si>
  <si>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</si>
  <si>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</si>
  <si>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</si>
  <si>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</si>
  <si>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</si>
  <si>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</si>
  <si>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</si>
  <si>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</si>
  <si>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</si>
  <si>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</si>
  <si>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</si>
  <si>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</si>
  <si>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</si>
  <si>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</si>
  <si>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</si>
  <si>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</si>
  <si>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</si>
  <si>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</si>
  <si>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</si>
  <si>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</si>
  <si>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</si>
  <si>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</si>
  <si>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</si>
  <si>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</si>
  <si>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</si>
  <si>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</si>
  <si>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</si>
  <si>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</si>
  <si>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</si>
  <si>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</si>
  <si>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</si>
  <si>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</si>
  <si>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</si>
  <si>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</si>
  <si>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</si>
  <si>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</si>
  <si>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</si>
  <si>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</si>
  <si>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</si>
  <si>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</si>
  <si>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</si>
  <si>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</si>
  <si>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</si>
  <si>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</si>
  <si>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</si>
  <si>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</si>
  <si>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</si>
  <si>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</si>
  <si>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</si>
  <si>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</si>
  <si>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</si>
  <si>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</si>
  <si>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</si>
  <si>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</si>
  <si>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</si>
  <si>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</si>
  <si>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</si>
  <si>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</si>
  <si>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</si>
  <si>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</si>
  <si>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</si>
  <si>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</si>
  <si>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</si>
  <si>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</si>
  <si>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</si>
  <si>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</si>
  <si>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</si>
  <si>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</si>
  <si>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</si>
  <si>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</si>
  <si>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</si>
  <si>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</si>
  <si>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</si>
  <si>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</si>
  <si>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</si>
  <si>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</si>
  <si>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</si>
  <si>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</si>
  <si>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</si>
  <si>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</si>
  <si>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</si>
  <si>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</si>
  <si>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</si>
  <si>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</si>
  <si>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</si>
  <si>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</si>
  <si>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</si>
  <si>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</si>
  <si>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</si>
  <si>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</si>
  <si>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</si>
  <si>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</si>
  <si>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</si>
  <si>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</si>
  <si>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</si>
  <si>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</si>
  <si>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</si>
  <si>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</si>
  <si>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</si>
  <si>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</si>
  <si>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</si>
  <si>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</si>
  <si>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</si>
  <si>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</si>
  <si>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</si>
  <si>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</si>
  <si>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</si>
  <si>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</si>
  <si>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</si>
  <si>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</si>
  <si>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</si>
  <si>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</si>
  <si>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</si>
  <si>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</si>
  <si>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</si>
  <si>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</si>
  <si>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</si>
  <si>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</si>
  <si>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</si>
  <si>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</si>
  <si>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</si>
  <si>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</si>
  <si>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</si>
  <si>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</si>
  <si>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</si>
  <si>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</si>
  <si>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</si>
  <si>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</si>
  <si>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</si>
  <si>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</si>
  <si>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</si>
  <si>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</si>
  <si>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</si>
  <si>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</si>
  <si>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</si>
  <si>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</si>
  <si>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</si>
  <si>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</si>
  <si>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</si>
  <si>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</si>
  <si>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</si>
  <si>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</si>
  <si>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</si>
  <si>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</si>
  <si>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</si>
  <si>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</si>
  <si>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</si>
  <si>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</si>
  <si>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</si>
  <si>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</si>
  <si>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</si>
  <si>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</si>
  <si>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</si>
  <si>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</si>
  <si>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</si>
  <si>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</si>
  <si>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</si>
  <si>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</si>
  <si>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</si>
  <si>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</si>
  <si>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</si>
  <si>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</si>
  <si>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</si>
  <si>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</si>
  <si>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</si>
  <si>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</si>
  <si>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</si>
  <si>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</si>
  <si>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</si>
  <si>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</si>
  <si>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</si>
  <si>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</si>
  <si>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</si>
  <si>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</si>
  <si>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</si>
  <si>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</si>
  <si>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</si>
  <si>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</si>
  <si>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</si>
  <si>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</si>
  <si>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</si>
  <si>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</si>
  <si>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</si>
  <si>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</si>
  <si>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</si>
  <si>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</si>
  <si>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</si>
  <si>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</si>
  <si>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</si>
  <si>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</si>
  <si>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</si>
  <si>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</si>
  <si>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</si>
  <si>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</si>
  <si>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</si>
  <si>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</si>
  <si>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</si>
  <si>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</si>
  <si>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</si>
  <si>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</si>
  <si>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</si>
  <si>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</si>
  <si>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</si>
  <si>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</si>
  <si>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</si>
  <si>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</si>
  <si>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</si>
  <si>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</si>
  <si>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</si>
  <si>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</si>
  <si>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</si>
  <si>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</si>
  <si>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</si>
  <si>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</si>
  <si>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</si>
  <si>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</si>
  <si>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</si>
  <si>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</si>
  <si>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</si>
  <si>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</si>
  <si>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</si>
  <si>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</si>
  <si>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</si>
  <si>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</si>
  <si>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</si>
  <si>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</si>
  <si>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</si>
  <si>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</si>
  <si>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</si>
  <si>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</si>
  <si>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</si>
  <si>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</si>
  <si>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</si>
  <si>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</si>
  <si>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</si>
  <si>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</si>
  <si>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</si>
  <si>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</si>
  <si>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</si>
  <si>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</si>
  <si>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</si>
  <si>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</si>
  <si>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</si>
  <si>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</si>
  <si>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</si>
  <si>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</si>
  <si>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</si>
  <si>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</si>
  <si>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</si>
  <si>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</si>
  <si>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</si>
  <si>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</si>
  <si>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</si>
  <si>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</si>
  <si>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</si>
  <si>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</si>
  <si>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</si>
  <si>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</si>
  <si>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</si>
  <si>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</si>
  <si>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</si>
  <si>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</si>
  <si>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</si>
  <si>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</si>
  <si>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</si>
  <si>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</si>
  <si>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</si>
  <si>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</si>
  <si>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</si>
  <si>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</si>
  <si>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</si>
  <si>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</si>
  <si>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</si>
  <si>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</si>
  <si>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</si>
  <si>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</si>
  <si>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</si>
  <si>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</si>
  <si>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</si>
  <si>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</si>
  <si>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</si>
  <si>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</si>
  <si>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</si>
  <si>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</si>
  <si>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</si>
  <si>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</si>
  <si>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</si>
  <si>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</si>
  <si>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</si>
  <si>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</si>
  <si>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</si>
  <si>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</si>
  <si>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</si>
  <si>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</si>
  <si>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</si>
  <si>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</si>
  <si>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</si>
  <si>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</si>
  <si>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</si>
  <si>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</si>
  <si>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</si>
  <si>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</si>
  <si>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</si>
  <si>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</si>
  <si>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</si>
  <si>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</si>
  <si>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</si>
  <si>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</si>
  <si>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</si>
  <si>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</si>
  <si>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</si>
  <si>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</si>
  <si>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</si>
  <si>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</si>
  <si>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</si>
  <si>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</si>
  <si>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</si>
  <si>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</si>
  <si>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</si>
  <si>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</si>
  <si>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</si>
  <si>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</si>
  <si>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</si>
  <si>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</si>
  <si>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</si>
  <si>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</si>
  <si>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</si>
  <si>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</si>
  <si>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</si>
  <si>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</si>
  <si>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</si>
  <si>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</si>
  <si>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</si>
  <si>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</si>
  <si>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</si>
  <si>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</si>
  <si>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</si>
  <si>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</si>
  <si>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</si>
  <si>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</si>
  <si>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</si>
  <si>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</si>
  <si>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</si>
  <si>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</si>
  <si>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</si>
  <si>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</si>
  <si>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</si>
  <si>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</si>
  <si>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</si>
  <si>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</si>
  <si>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</si>
  <si>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</si>
  <si>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</si>
  <si>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</si>
  <si>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</si>
  <si>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</si>
  <si>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</si>
  <si>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</si>
  <si>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</si>
  <si>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</si>
  <si>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</si>
  <si>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</si>
  <si>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</si>
  <si>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</si>
  <si>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</si>
  <si>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</si>
  <si>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Are / 1 Ground Rod / 9 Toby Boxes / 9 Daps / 105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</si>
</sst>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71" fillId="0" borderId="16" xfId="0" applyFont="1" applyBorder="1"/>
    <xf numFmtId="14" fontId="79" fillId="3" borderId="21" xfId="0" applyNumberFormat="1" applyFont="1" applyFill="1" applyBorder="1" applyAlignment="1">
      <alignment horizontal="center"/>
    </xf>
    <xf numFmtId="0" fontId="1" fillId="3" borderId="21" xfId="0"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0" fontId="46" fillId="25" borderId="0" xfId="0" applyFont="1" applyFill="1" applyAlignment="1"/>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92</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1180552" createdVersion="8" refreshedVersion="8" minRefreshableVersion="3" recordCount="3301"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117"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3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m/>
    <m/>
    <m/>
  </r>
  <r>
    <x v="467"/>
    <x v="44"/>
    <x v="349"/>
    <m/>
    <m/>
    <m/>
  </r>
  <r>
    <x v="468"/>
    <x v="5"/>
    <x v="349"/>
    <m/>
    <m/>
    <m/>
  </r>
  <r>
    <x v="439"/>
    <x v="30"/>
    <x v="349"/>
    <m/>
    <m/>
    <m/>
  </r>
  <r>
    <x v="456"/>
    <x v="5"/>
    <x v="349"/>
    <m/>
    <m/>
    <m/>
  </r>
  <r>
    <x v="465"/>
    <x v="5"/>
    <x v="349"/>
    <m/>
    <m/>
    <m/>
  </r>
  <r>
    <x v="466"/>
    <x v="8"/>
    <x v="349"/>
    <m/>
    <m/>
    <m/>
  </r>
  <r>
    <x v="469"/>
    <x v="1"/>
    <x v="349"/>
    <m/>
    <m/>
    <m/>
  </r>
  <r>
    <x v="457"/>
    <x v="43"/>
    <x v="349"/>
    <m/>
    <m/>
    <m/>
  </r>
  <r>
    <x v="470"/>
    <x v="1"/>
    <x v="349"/>
    <m/>
    <m/>
    <m/>
  </r>
  <r>
    <x v="471"/>
    <x v="36"/>
    <x v="349"/>
    <m/>
    <m/>
    <m/>
  </r>
  <r>
    <x v="462"/>
    <x v="25"/>
    <x v="349"/>
    <m/>
    <m/>
    <m/>
  </r>
  <r>
    <x v="463"/>
    <x v="41"/>
    <x v="349"/>
    <m/>
    <m/>
    <m/>
  </r>
  <r>
    <x v="448"/>
    <x v="41"/>
    <x v="349"/>
    <m/>
    <m/>
    <m/>
  </r>
  <r>
    <x v="441"/>
    <x v="39"/>
    <x v="349"/>
    <m/>
    <m/>
    <m/>
  </r>
  <r>
    <x v="464"/>
    <x v="39"/>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m/>
    <m/>
    <m/>
    <x v="5"/>
  </r>
  <r>
    <s v="D-HPP610"/>
    <x v="44"/>
    <d v="2026-06-15T00:00:00"/>
    <m/>
    <m/>
    <m/>
    <x v="5"/>
  </r>
  <r>
    <s v="D-HPP611"/>
    <x v="5"/>
    <d v="2026-06-15T00:00:00"/>
    <m/>
    <m/>
    <m/>
    <x v="5"/>
  </r>
  <r>
    <s v="D-HPP613"/>
    <x v="30"/>
    <d v="2026-06-15T00:00:00"/>
    <m/>
    <m/>
    <m/>
    <x v="5"/>
  </r>
  <r>
    <s v="D-HPP617"/>
    <x v="5"/>
    <d v="2026-06-15T00:00:00"/>
    <m/>
    <m/>
    <m/>
    <x v="5"/>
  </r>
  <r>
    <s v="D-HPP618"/>
    <x v="5"/>
    <d v="2026-06-15T00:00:00"/>
    <m/>
    <m/>
    <m/>
    <x v="5"/>
  </r>
  <r>
    <s v="D-HPP632"/>
    <x v="8"/>
    <d v="2026-06-15T00:00:00"/>
    <m/>
    <m/>
    <m/>
    <x v="5"/>
  </r>
  <r>
    <s v="D-HPP638"/>
    <x v="1"/>
    <d v="2026-06-15T00:00:00"/>
    <m/>
    <m/>
    <m/>
    <x v="5"/>
  </r>
  <r>
    <s v="D-HPP301"/>
    <x v="43"/>
    <d v="2026-06-15T00:00:00"/>
    <m/>
    <m/>
    <m/>
    <x v="5"/>
  </r>
  <r>
    <s v="D-HHP307"/>
    <x v="1"/>
    <d v="2026-06-15T00:00:00"/>
    <m/>
    <m/>
    <m/>
    <x v="5"/>
  </r>
  <r>
    <s v="D-HPP311"/>
    <x v="36"/>
    <d v="2026-06-15T00:00:00"/>
    <m/>
    <m/>
    <m/>
    <x v="5"/>
  </r>
  <r>
    <s v="D-HLX517"/>
    <x v="25"/>
    <d v="2026-06-15T00:00:00"/>
    <m/>
    <m/>
    <m/>
    <x v="5"/>
  </r>
  <r>
    <s v="D-HTG201"/>
    <x v="41"/>
    <d v="2026-06-15T00:00:00"/>
    <m/>
    <m/>
    <m/>
    <x v="5"/>
  </r>
  <r>
    <s v="D-HTG233"/>
    <x v="41"/>
    <d v="2026-06-15T00:00:00"/>
    <m/>
    <m/>
    <m/>
    <x v="5"/>
  </r>
  <r>
    <s v="D-HBR255"/>
    <x v="39"/>
    <d v="2026-06-15T00:00:00"/>
    <m/>
    <m/>
    <m/>
    <x v="5"/>
  </r>
  <r>
    <s v="D-HBR256"/>
    <x v="39"/>
    <d v="2026-06-1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052"/>
    <n v="6608"/>
    <n v="0.13733681462140993"/>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7">
    <i>
      <x v="454"/>
    </i>
    <i>
      <x v="456"/>
    </i>
    <i>
      <x v="459"/>
    </i>
    <i>
      <x v="463"/>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7" t="s">
        <v>0</v>
      </c>
      <c r="B1" s="1547"/>
      <c r="C1" s="1547"/>
      <c r="D1" s="1547"/>
      <c r="E1" s="1547"/>
      <c r="F1" s="1547"/>
      <c r="G1" s="1547"/>
      <c r="H1" s="1547"/>
      <c r="I1" s="1547"/>
      <c r="J1" s="1547"/>
      <c r="K1" s="1547"/>
      <c r="L1" s="1547"/>
      <c r="M1" s="1547"/>
      <c r="N1" s="1547"/>
      <c r="O1" s="1547"/>
      <c r="P1" s="1547"/>
      <c r="Q1" s="1007"/>
      <c r="S1" s="1007"/>
      <c r="T1" s="1007"/>
      <c r="U1" s="1007"/>
      <c r="V1" s="1007"/>
      <c r="W1" s="1007"/>
      <c r="X1" s="1007"/>
      <c r="Y1" s="1007"/>
      <c r="Z1" s="1007"/>
    </row>
    <row r="2" spans="1:26" ht="24.95" customHeight="1">
      <c r="A2" s="1548" t="str">
        <f ca="1">"Last Updated: "&amp;TEXT(NOW(),"MM/DD/YYYY  h:mm AM/PM")</f>
        <v>Last Updated: 06/15/2026  12:17 PM</v>
      </c>
      <c r="B2" s="1548"/>
      <c r="C2" s="1548"/>
      <c r="D2" s="1548"/>
      <c r="E2" s="1548"/>
      <c r="F2" s="1548"/>
      <c r="G2" s="1548"/>
      <c r="H2" s="1548"/>
      <c r="I2" s="1548"/>
      <c r="J2" s="1548"/>
      <c r="K2" s="1548"/>
      <c r="L2" s="1548"/>
      <c r="M2" s="1548"/>
      <c r="N2" s="1548"/>
      <c r="O2" s="1548"/>
      <c r="P2" s="154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5" t="s">
        <v>1</v>
      </c>
      <c r="B4" s="1585"/>
      <c r="C4" s="1585"/>
      <c r="D4" s="1585"/>
      <c r="E4" s="1585"/>
      <c r="F4" s="1585"/>
      <c r="G4" s="1585"/>
      <c r="H4" s="158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9" t="s">
        <v>7</v>
      </c>
      <c r="B7" s="1549"/>
      <c r="C7" s="1549"/>
      <c r="D7" s="1549"/>
      <c r="E7" s="1549"/>
      <c r="F7" s="1549"/>
      <c r="G7" s="1549"/>
      <c r="H7" s="1549"/>
      <c r="I7" s="1549"/>
      <c r="J7" s="1549"/>
      <c r="K7" s="1549"/>
      <c r="L7" s="1549"/>
      <c r="M7" s="1549"/>
      <c r="N7" s="1549"/>
      <c r="O7" s="1549"/>
      <c r="P7" s="154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0" t="s">
        <v>8</v>
      </c>
      <c r="B9" s="1551"/>
      <c r="C9" s="1007"/>
      <c r="D9" s="1530" t="s">
        <v>9</v>
      </c>
      <c r="E9" s="1531"/>
      <c r="F9" s="1532"/>
      <c r="G9" s="1007"/>
      <c r="H9" s="1530" t="s">
        <v>10</v>
      </c>
      <c r="I9" s="1531"/>
      <c r="J9" s="1532"/>
      <c r="K9" s="1007"/>
      <c r="L9" s="1530" t="s">
        <v>11</v>
      </c>
      <c r="M9" s="1531"/>
      <c r="N9" s="1532"/>
      <c r="O9" s="1007"/>
      <c r="P9" s="1007"/>
      <c r="Q9" s="1007"/>
      <c r="R9" s="1007"/>
      <c r="S9" s="1007"/>
      <c r="T9" s="1007"/>
      <c r="U9" s="1007"/>
      <c r="V9" s="1007"/>
      <c r="W9" s="1007"/>
      <c r="X9" s="1007"/>
      <c r="Y9" s="1007"/>
      <c r="Z9" s="1007"/>
    </row>
    <row r="10" spans="1:26" ht="50.1" customHeight="1">
      <c r="A10" s="1536"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8"/>
      <c r="C10" s="1007"/>
      <c r="D10" s="1536"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1036014</v>
      </c>
      <c r="E10" s="1537"/>
      <c r="F10" s="1538"/>
      <c r="G10" s="1007"/>
      <c r="H10" s="1552"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99355</v>
      </c>
      <c r="I10" s="1553"/>
      <c r="J10" s="1554"/>
      <c r="K10" s="1007"/>
      <c r="L10" s="1555"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939735</v>
      </c>
      <c r="M10" s="1556"/>
      <c r="N10" s="155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0" t="s">
        <v>12</v>
      </c>
      <c r="B12" s="1532"/>
      <c r="C12" s="1007"/>
      <c r="D12" s="1530" t="s">
        <v>13</v>
      </c>
      <c r="E12" s="1531"/>
      <c r="F12" s="1532"/>
      <c r="G12" s="1007"/>
      <c r="H12" s="1530" t="s">
        <v>14</v>
      </c>
      <c r="I12" s="1531"/>
      <c r="J12" s="1532"/>
      <c r="K12" s="1007"/>
      <c r="L12" s="1530" t="s">
        <v>15</v>
      </c>
      <c r="M12" s="1531"/>
      <c r="N12" s="1532"/>
      <c r="O12" s="1007"/>
      <c r="P12" s="1007"/>
      <c r="Q12" s="1007"/>
      <c r="R12" s="1007"/>
      <c r="S12" s="1007"/>
      <c r="T12" s="1007"/>
      <c r="U12" s="1007"/>
      <c r="V12" s="1007"/>
      <c r="W12" s="1007"/>
      <c r="X12" s="1007"/>
      <c r="Y12" s="1007"/>
      <c r="Z12" s="1007"/>
    </row>
    <row r="13" spans="1:26" ht="50.1" customHeight="1">
      <c r="A13" s="1558">
        <f>IFERROR(H10/D10,0)</f>
        <v>9.5901213690162482E-2</v>
      </c>
      <c r="B13" s="1559"/>
      <c r="C13" s="1007"/>
      <c r="D13" s="1533"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11989163.5</v>
      </c>
      <c r="E13" s="1534"/>
      <c r="F13" s="1535"/>
      <c r="G13" s="1007"/>
      <c r="H13" s="1536"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10243</v>
      </c>
      <c r="I13" s="1537"/>
      <c r="J13" s="1538"/>
      <c r="K13" s="1007"/>
      <c r="L13" s="1544">
        <f>COUNTA('Pending Resto-COP Packages'!A15:A65)</f>
        <v>39</v>
      </c>
      <c r="M13" s="1545"/>
      <c r="N13" s="154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25</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150245</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1825944.2999999998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105</v>
      </c>
      <c r="M17" s="1375">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5.554322084073416E-2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0.19688500406434714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9.5901213690162482E-2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0" t="s">
        <v>45</v>
      </c>
      <c r="G27" s="1540"/>
      <c r="H27" s="1540"/>
      <c r="I27" s="154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1" t="s">
        <v>65</v>
      </c>
      <c r="B39" s="1541"/>
      <c r="C39" s="1541"/>
      <c r="D39" s="1541"/>
      <c r="E39" s="1541"/>
      <c r="F39" s="1541"/>
      <c r="G39" s="1541"/>
      <c r="H39" s="1541"/>
      <c r="I39" s="1541"/>
      <c r="J39" s="1541"/>
      <c r="K39" s="1542"/>
      <c r="L39" s="1542"/>
      <c r="M39" s="1542"/>
      <c r="N39" s="154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3" t="s">
        <v>66</v>
      </c>
      <c r="B60" s="1543"/>
      <c r="C60" s="1543"/>
      <c r="D60" s="1543"/>
      <c r="E60" s="1543"/>
      <c r="F60" s="1543"/>
      <c r="G60" s="1543"/>
      <c r="H60" s="1543"/>
      <c r="I60" s="1543"/>
      <c r="J60" s="1543"/>
      <c r="K60" s="1543"/>
      <c r="L60" s="1543"/>
      <c r="M60" s="1543"/>
      <c r="N60" s="154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0" t="s">
        <v>441</v>
      </c>
      <c r="C1" s="1560"/>
      <c r="D1" s="427"/>
      <c r="E1" s="1560" t="s">
        <v>442</v>
      </c>
      <c r="F1" s="156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162561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569874</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1"/>
      <c r="B1" s="1561"/>
      <c r="C1" s="1561"/>
      <c r="D1" s="1561"/>
      <c r="E1" s="1561"/>
      <c r="F1" s="1561"/>
      <c r="G1" s="1561"/>
      <c r="H1" s="1562" t="s">
        <v>490</v>
      </c>
      <c r="I1" s="1562"/>
      <c r="J1" s="1562"/>
      <c r="K1" s="1562"/>
      <c r="L1" s="1562"/>
      <c r="M1" s="1562"/>
      <c r="N1" s="1562"/>
      <c r="O1" s="1562"/>
      <c r="P1" s="189"/>
      <c r="Q1" s="1563" t="s">
        <v>97</v>
      </c>
      <c r="R1" s="1563"/>
      <c r="S1" s="1564"/>
      <c r="T1" s="1563"/>
      <c r="U1" s="1563"/>
      <c r="V1" s="1563"/>
      <c r="W1" s="1563"/>
      <c r="X1" s="156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O1" activePane="topRight" state="frozen"/>
      <selection pane="topRight" activeCell="P40" sqref="P4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65">
        <v>46</v>
      </c>
      <c r="I2" s="372" t="s">
        <v>556</v>
      </c>
      <c r="J2" s="1058" t="s">
        <v>30</v>
      </c>
      <c r="K2" s="1566"/>
      <c r="L2" s="1386">
        <v>46147</v>
      </c>
      <c r="M2" s="372" t="s">
        <v>110</v>
      </c>
      <c r="N2" s="991">
        <v>71754.5</v>
      </c>
      <c r="O2" s="372" t="s">
        <v>110</v>
      </c>
      <c r="P2" s="707" t="s">
        <v>29</v>
      </c>
      <c r="Q2" s="1568">
        <v>46147</v>
      </c>
      <c r="R2" s="702"/>
      <c r="S2" s="1568"/>
      <c r="T2" s="1568"/>
      <c r="U2" s="1568"/>
      <c r="V2" s="1569">
        <v>5649</v>
      </c>
      <c r="W2" s="1525">
        <v>3609</v>
      </c>
      <c r="X2" s="1570">
        <f>SUM(V2-W2)</f>
        <v>2040</v>
      </c>
      <c r="Y2" s="1241">
        <f>IFERROR($W2/$V2, 0)</f>
        <v>0.63887413701540097</v>
      </c>
      <c r="Z2" s="1568">
        <v>46169</v>
      </c>
      <c r="AA2" s="156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65">
        <v>94</v>
      </c>
      <c r="I3" s="372" t="s">
        <v>556</v>
      </c>
      <c r="J3" s="1058" t="s">
        <v>30</v>
      </c>
      <c r="K3" s="1566"/>
      <c r="L3" s="1386"/>
      <c r="M3" s="372" t="s">
        <v>110</v>
      </c>
      <c r="N3" s="991">
        <v>94021.5</v>
      </c>
      <c r="O3" s="372" t="s">
        <v>110</v>
      </c>
      <c r="P3" s="707" t="s">
        <v>35</v>
      </c>
      <c r="Q3" s="1568">
        <v>46162</v>
      </c>
      <c r="R3" s="702"/>
      <c r="S3" s="1568"/>
      <c r="T3" s="1568"/>
      <c r="U3" s="1568"/>
      <c r="V3" s="1569">
        <v>7741</v>
      </c>
      <c r="W3" s="1225"/>
      <c r="X3" s="1570">
        <f>SUM(V3-W3)</f>
        <v>7741</v>
      </c>
      <c r="Y3" s="1241">
        <f>IFERROR($W3/$V3, 0)</f>
        <v>0</v>
      </c>
      <c r="Z3" s="1568"/>
      <c r="AA3" s="156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65">
        <v>31</v>
      </c>
      <c r="I4" s="372" t="s">
        <v>556</v>
      </c>
      <c r="J4" s="1058" t="s">
        <v>30</v>
      </c>
      <c r="K4" s="1566"/>
      <c r="L4" s="1386">
        <v>45795</v>
      </c>
      <c r="M4" s="372" t="s">
        <v>110</v>
      </c>
      <c r="N4" s="991">
        <v>73945</v>
      </c>
      <c r="O4" s="372" t="s">
        <v>110</v>
      </c>
      <c r="P4" s="707" t="s">
        <v>29</v>
      </c>
      <c r="Q4" s="1568">
        <v>46160</v>
      </c>
      <c r="R4" s="702"/>
      <c r="S4" s="1568"/>
      <c r="T4" s="1568"/>
      <c r="U4" s="1568"/>
      <c r="V4" s="1569">
        <v>5923</v>
      </c>
      <c r="W4" s="1225"/>
      <c r="X4" s="1570">
        <f>SUM(V4-W4)</f>
        <v>5923</v>
      </c>
      <c r="Y4" s="1241">
        <f>IFERROR($W4/$V4, 0)</f>
        <v>0</v>
      </c>
      <c r="Z4" s="1568">
        <v>46188</v>
      </c>
      <c r="AA4" s="156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65">
        <v>93</v>
      </c>
      <c r="I5" s="372" t="s">
        <v>556</v>
      </c>
      <c r="J5" s="1058" t="s">
        <v>30</v>
      </c>
      <c r="K5" s="1566"/>
      <c r="L5" s="1386">
        <v>46175</v>
      </c>
      <c r="M5" s="372" t="s">
        <v>110</v>
      </c>
      <c r="N5" s="991">
        <v>111096</v>
      </c>
      <c r="O5" s="372" t="s">
        <v>110</v>
      </c>
      <c r="P5" s="707" t="s">
        <v>29</v>
      </c>
      <c r="Q5" s="1568">
        <v>46171</v>
      </c>
      <c r="R5" s="702"/>
      <c r="S5" s="1568"/>
      <c r="T5" s="1568"/>
      <c r="U5" s="1568"/>
      <c r="V5" s="1569">
        <v>9483</v>
      </c>
      <c r="W5" s="1225"/>
      <c r="X5" s="1570">
        <f>SUM(V5-W5)</f>
        <v>9483</v>
      </c>
      <c r="Y5" s="1241">
        <f>IFERROR($W5/$V5, 0)</f>
        <v>0</v>
      </c>
      <c r="Z5" s="1568">
        <v>46188</v>
      </c>
      <c r="AA5" s="1568"/>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65">
        <v>79</v>
      </c>
      <c r="I6" s="372" t="s">
        <v>556</v>
      </c>
      <c r="J6" s="1058" t="s">
        <v>30</v>
      </c>
      <c r="K6" s="1566"/>
      <c r="L6" s="1386">
        <v>46152</v>
      </c>
      <c r="M6" s="372" t="s">
        <v>110</v>
      </c>
      <c r="N6" s="991">
        <v>100208</v>
      </c>
      <c r="O6" s="372" t="s">
        <v>110</v>
      </c>
      <c r="P6" s="707" t="s">
        <v>29</v>
      </c>
      <c r="Q6" s="1568">
        <v>46149</v>
      </c>
      <c r="R6" s="702"/>
      <c r="S6" s="1568"/>
      <c r="T6" s="1568"/>
      <c r="U6" s="1568"/>
      <c r="V6" s="1569">
        <v>8175</v>
      </c>
      <c r="W6" s="1225">
        <v>5165</v>
      </c>
      <c r="X6" s="1570">
        <f>SUM(V6-W6)</f>
        <v>3010</v>
      </c>
      <c r="Y6" s="1241">
        <f>IFERROR($W6/$V6, 0)</f>
        <v>0.63180428134556577</v>
      </c>
      <c r="Z6" s="1568">
        <v>46168</v>
      </c>
      <c r="AA6" s="1568"/>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65">
        <v>110</v>
      </c>
      <c r="I7" s="372" t="s">
        <v>556</v>
      </c>
      <c r="J7" s="1058" t="s">
        <v>30</v>
      </c>
      <c r="K7" s="1566"/>
      <c r="L7" s="1386"/>
      <c r="M7" s="372" t="s">
        <v>110</v>
      </c>
      <c r="N7" s="991">
        <v>101920.5</v>
      </c>
      <c r="O7" s="372" t="s">
        <v>110</v>
      </c>
      <c r="P7" s="707" t="s">
        <v>29</v>
      </c>
      <c r="Q7" s="1568">
        <v>46162</v>
      </c>
      <c r="R7" s="702"/>
      <c r="S7" s="1568"/>
      <c r="T7" s="1568"/>
      <c r="U7" s="1568"/>
      <c r="V7" s="1569">
        <v>8444</v>
      </c>
      <c r="W7" s="1328">
        <v>2862</v>
      </c>
      <c r="X7" s="1570">
        <f>SUM(V7-W7)</f>
        <v>5582</v>
      </c>
      <c r="Y7" s="1241">
        <f>IFERROR($W7/$V7, 0)</f>
        <v>0.33893889152060636</v>
      </c>
      <c r="Z7" s="1568">
        <v>46174</v>
      </c>
      <c r="AA7" s="1568"/>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65">
        <v>91</v>
      </c>
      <c r="I8" s="372" t="s">
        <v>556</v>
      </c>
      <c r="J8" s="1058" t="s">
        <v>30</v>
      </c>
      <c r="K8" s="1566"/>
      <c r="L8" s="1386">
        <v>46175</v>
      </c>
      <c r="M8" s="372" t="s">
        <v>110</v>
      </c>
      <c r="N8" s="991">
        <v>111633.5</v>
      </c>
      <c r="O8" s="372" t="s">
        <v>110</v>
      </c>
      <c r="P8" s="707" t="s">
        <v>35</v>
      </c>
      <c r="Q8" s="1568">
        <v>46178</v>
      </c>
      <c r="R8" s="702"/>
      <c r="S8" s="1568"/>
      <c r="T8" s="1568"/>
      <c r="U8" s="1568"/>
      <c r="V8" s="1569">
        <v>9431</v>
      </c>
      <c r="W8" s="1225"/>
      <c r="X8" s="1570">
        <f>SUM(V8-W8)</f>
        <v>9431</v>
      </c>
      <c r="Y8" s="1241">
        <f>IFERROR($W8/$V8, 0)</f>
        <v>0</v>
      </c>
      <c r="Z8" s="1568"/>
      <c r="AA8" s="1568"/>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65">
        <v>76</v>
      </c>
      <c r="I9" s="372" t="s">
        <v>556</v>
      </c>
      <c r="J9" s="1058" t="s">
        <v>30</v>
      </c>
      <c r="K9" s="1566"/>
      <c r="L9" s="1386">
        <v>46175</v>
      </c>
      <c r="M9" s="372" t="s">
        <v>110</v>
      </c>
      <c r="N9" s="991">
        <v>67567.5</v>
      </c>
      <c r="O9" s="372" t="s">
        <v>110</v>
      </c>
      <c r="P9" s="707" t="s">
        <v>35</v>
      </c>
      <c r="Q9" s="1568">
        <v>46171</v>
      </c>
      <c r="R9" s="702"/>
      <c r="S9" s="1568"/>
      <c r="T9" s="1568"/>
      <c r="U9" s="1568"/>
      <c r="V9" s="1569">
        <v>5460</v>
      </c>
      <c r="W9" s="1225"/>
      <c r="X9" s="1570">
        <f>SUM(V9-W9)</f>
        <v>5460</v>
      </c>
      <c r="Y9" s="1241">
        <f>IFERROR($W9/$V9, 0)</f>
        <v>0</v>
      </c>
      <c r="Z9" s="1568"/>
      <c r="AA9" s="1568"/>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65">
        <v>51</v>
      </c>
      <c r="I10" s="372" t="s">
        <v>556</v>
      </c>
      <c r="J10" s="1058" t="s">
        <v>30</v>
      </c>
      <c r="K10" s="1566"/>
      <c r="L10" s="1386">
        <v>46174</v>
      </c>
      <c r="M10" s="372" t="s">
        <v>110</v>
      </c>
      <c r="N10" s="991">
        <v>97514.75</v>
      </c>
      <c r="O10" s="372" t="s">
        <v>110</v>
      </c>
      <c r="P10" s="707" t="s">
        <v>29</v>
      </c>
      <c r="Q10" s="1568">
        <v>46174</v>
      </c>
      <c r="R10" s="702"/>
      <c r="S10" s="1568"/>
      <c r="T10" s="1568"/>
      <c r="U10" s="1568"/>
      <c r="V10" s="1569">
        <v>7958</v>
      </c>
      <c r="W10" s="1525">
        <v>7827</v>
      </c>
      <c r="X10" s="1570">
        <f>SUM(V10-W10)</f>
        <v>131</v>
      </c>
      <c r="Y10" s="1241">
        <f>IFERROR($W10/$V10, 0)</f>
        <v>0.98353857753204321</v>
      </c>
      <c r="Z10" s="1568">
        <v>46181</v>
      </c>
      <c r="AA10" s="156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65">
        <v>63</v>
      </c>
      <c r="I11" s="372" t="s">
        <v>556</v>
      </c>
      <c r="J11" s="1058" t="s">
        <v>30</v>
      </c>
      <c r="K11" s="1566"/>
      <c r="L11" s="1386">
        <v>46174</v>
      </c>
      <c r="M11" s="372" t="s">
        <v>110</v>
      </c>
      <c r="N11" s="991">
        <v>54827.5</v>
      </c>
      <c r="O11" s="372" t="s">
        <v>110</v>
      </c>
      <c r="P11" s="707" t="s">
        <v>29</v>
      </c>
      <c r="Q11" s="1568">
        <v>46183</v>
      </c>
      <c r="R11" s="702"/>
      <c r="S11" s="1568"/>
      <c r="T11" s="1568"/>
      <c r="U11" s="1568"/>
      <c r="V11" s="1569">
        <v>4414</v>
      </c>
      <c r="W11" s="1525">
        <v>2663</v>
      </c>
      <c r="X11" s="1570">
        <f>SUM(V11-W11)</f>
        <v>1751</v>
      </c>
      <c r="Y11" s="1241">
        <f>IFERROR($W11/$V11, 0)</f>
        <v>0.60330765745355686</v>
      </c>
      <c r="Z11" s="1568">
        <v>46185</v>
      </c>
      <c r="AA11" s="156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65">
        <v>42</v>
      </c>
      <c r="I12" s="372" t="s">
        <v>556</v>
      </c>
      <c r="J12" s="1058" t="s">
        <v>30</v>
      </c>
      <c r="K12" s="1566"/>
      <c r="L12" s="1386">
        <v>46178</v>
      </c>
      <c r="M12" s="372" t="s">
        <v>110</v>
      </c>
      <c r="N12" s="991">
        <v>101724.5</v>
      </c>
      <c r="O12" s="372" t="s">
        <v>110</v>
      </c>
      <c r="P12" s="707" t="s">
        <v>35</v>
      </c>
      <c r="Q12" s="1568">
        <v>46171</v>
      </c>
      <c r="R12" s="702"/>
      <c r="S12" s="1568"/>
      <c r="T12" s="1568"/>
      <c r="U12" s="1568"/>
      <c r="V12" s="1569">
        <v>7993</v>
      </c>
      <c r="W12" s="1225"/>
      <c r="X12" s="1570">
        <f>SUM(V12-W12)</f>
        <v>7993</v>
      </c>
      <c r="Y12" s="1241">
        <f>IFERROR($W12/$V12, 0)</f>
        <v>0</v>
      </c>
      <c r="Z12" s="1568"/>
      <c r="AA12" s="1568"/>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65">
        <v>67</v>
      </c>
      <c r="I13" s="372" t="s">
        <v>556</v>
      </c>
      <c r="J13" s="1058" t="s">
        <v>30</v>
      </c>
      <c r="K13" s="1566"/>
      <c r="L13" s="1386"/>
      <c r="M13" s="372" t="s">
        <v>110</v>
      </c>
      <c r="N13" s="991">
        <v>95128</v>
      </c>
      <c r="O13" s="372" t="s">
        <v>110</v>
      </c>
      <c r="P13" s="707" t="s">
        <v>35</v>
      </c>
      <c r="Q13" s="1568">
        <v>46171</v>
      </c>
      <c r="R13" s="702"/>
      <c r="S13" s="1568"/>
      <c r="T13" s="1568"/>
      <c r="U13" s="1568"/>
      <c r="V13" s="1569">
        <v>7857</v>
      </c>
      <c r="W13" s="1225"/>
      <c r="X13" s="1570">
        <f>SUM(V13-W13)</f>
        <v>7857</v>
      </c>
      <c r="Y13" s="1241">
        <f>IFERROR($W13/$V13, 0)</f>
        <v>0</v>
      </c>
      <c r="Z13" s="1568"/>
      <c r="AA13" s="1568"/>
      <c r="AB13" s="697">
        <v>0</v>
      </c>
      <c r="AC13" s="697">
        <v>0</v>
      </c>
      <c r="AD13" s="1056">
        <v>0</v>
      </c>
      <c r="AE13" s="1043" t="s">
        <v>562</v>
      </c>
      <c r="AF13" s="714"/>
    </row>
    <row r="14" spans="1:32" s="715" customFormat="1" ht="24.75" customHeight="1">
      <c r="A14" s="1384" t="s">
        <v>573</v>
      </c>
      <c r="B14" s="1252" t="s">
        <v>553</v>
      </c>
      <c r="C14" s="1387">
        <v>46199</v>
      </c>
      <c r="D14" s="1387" t="s">
        <v>56</v>
      </c>
      <c r="E14" s="1386">
        <v>46170</v>
      </c>
      <c r="F14" s="1385" t="s">
        <v>59</v>
      </c>
      <c r="G14" s="1240"/>
      <c r="H14" s="1565">
        <v>91</v>
      </c>
      <c r="I14" s="372" t="s">
        <v>556</v>
      </c>
      <c r="J14" s="1058" t="s">
        <v>30</v>
      </c>
      <c r="K14" s="1566"/>
      <c r="L14" s="1386">
        <v>46175</v>
      </c>
      <c r="M14" s="372" t="s">
        <v>110</v>
      </c>
      <c r="N14" s="991">
        <v>72668.5</v>
      </c>
      <c r="O14" s="372" t="s">
        <v>110</v>
      </c>
      <c r="P14" s="707" t="s">
        <v>35</v>
      </c>
      <c r="Q14" s="1568">
        <v>46176</v>
      </c>
      <c r="R14" s="702"/>
      <c r="S14" s="1568"/>
      <c r="T14" s="1568"/>
      <c r="U14" s="1568"/>
      <c r="V14" s="1569">
        <v>5934</v>
      </c>
      <c r="W14" s="1225"/>
      <c r="X14" s="1570">
        <f>SUM(V14-W14)</f>
        <v>5934</v>
      </c>
      <c r="Y14" s="1241">
        <f>IFERROR($W14/$V14, 0)</f>
        <v>0</v>
      </c>
      <c r="Z14" s="1568"/>
      <c r="AA14" s="1568"/>
      <c r="AB14" s="697">
        <v>0</v>
      </c>
      <c r="AC14" s="697">
        <v>0</v>
      </c>
      <c r="AD14" s="1056">
        <v>0</v>
      </c>
      <c r="AE14" s="1043" t="s">
        <v>562</v>
      </c>
      <c r="AF14" s="714"/>
    </row>
    <row r="15" spans="1:32" s="715" customFormat="1" ht="24.75" customHeight="1">
      <c r="A15" s="1384" t="s">
        <v>574</v>
      </c>
      <c r="B15" s="1252" t="s">
        <v>553</v>
      </c>
      <c r="C15" s="1387">
        <v>46227</v>
      </c>
      <c r="D15" s="1387" t="s">
        <v>56</v>
      </c>
      <c r="E15" s="1386">
        <v>46170</v>
      </c>
      <c r="F15" s="1385" t="s">
        <v>59</v>
      </c>
      <c r="G15" s="1240"/>
      <c r="H15" s="1565">
        <v>88</v>
      </c>
      <c r="I15" s="372" t="s">
        <v>556</v>
      </c>
      <c r="J15" s="1058" t="s">
        <v>30</v>
      </c>
      <c r="K15" s="1566"/>
      <c r="L15" s="1386"/>
      <c r="M15" s="372" t="s">
        <v>110</v>
      </c>
      <c r="N15" s="991">
        <v>96607</v>
      </c>
      <c r="O15" s="372" t="s">
        <v>110</v>
      </c>
      <c r="P15" s="707" t="s">
        <v>35</v>
      </c>
      <c r="Q15" s="1568">
        <v>46176</v>
      </c>
      <c r="R15" s="702"/>
      <c r="S15" s="1568"/>
      <c r="T15" s="1568"/>
      <c r="U15" s="1568"/>
      <c r="V15" s="1569">
        <v>7623</v>
      </c>
      <c r="W15" s="1225"/>
      <c r="X15" s="1570">
        <f>SUM(V15-W15)</f>
        <v>7623</v>
      </c>
      <c r="Y15" s="1241">
        <f>IFERROR($W15/$V15, 0)</f>
        <v>0</v>
      </c>
      <c r="Z15" s="1568"/>
      <c r="AA15" s="1568"/>
      <c r="AB15" s="697">
        <v>0</v>
      </c>
      <c r="AC15" s="697">
        <v>0</v>
      </c>
      <c r="AD15" s="1056">
        <v>0</v>
      </c>
      <c r="AE15" s="1043" t="s">
        <v>562</v>
      </c>
      <c r="AF15" s="714"/>
    </row>
    <row r="16" spans="1:32" s="715" customFormat="1" ht="24.75" customHeight="1">
      <c r="A16" s="1384" t="s">
        <v>575</v>
      </c>
      <c r="B16" s="1252" t="s">
        <v>553</v>
      </c>
      <c r="C16" s="1387">
        <v>46227</v>
      </c>
      <c r="D16" s="1387" t="s">
        <v>477</v>
      </c>
      <c r="E16" s="1386">
        <v>46171</v>
      </c>
      <c r="F16" s="1385" t="s">
        <v>576</v>
      </c>
      <c r="G16" s="1240"/>
      <c r="H16" s="1565">
        <v>75</v>
      </c>
      <c r="I16" s="372" t="s">
        <v>556</v>
      </c>
      <c r="J16" s="1058" t="s">
        <v>30</v>
      </c>
      <c r="K16" s="1566"/>
      <c r="L16" s="1386"/>
      <c r="M16" s="372" t="s">
        <v>110</v>
      </c>
      <c r="N16" s="991">
        <v>95477</v>
      </c>
      <c r="O16" s="372" t="s">
        <v>110</v>
      </c>
      <c r="P16" s="707" t="s">
        <v>35</v>
      </c>
      <c r="Q16" s="1568">
        <v>46183</v>
      </c>
      <c r="R16" s="702"/>
      <c r="S16" s="1568"/>
      <c r="T16" s="1568"/>
      <c r="U16" s="1568"/>
      <c r="V16" s="1569">
        <v>7966</v>
      </c>
      <c r="W16" s="1225"/>
      <c r="X16" s="1570">
        <f>SUM(V16-W16)</f>
        <v>7966</v>
      </c>
      <c r="Y16" s="1241">
        <f>IFERROR($W16/$V16, 0)</f>
        <v>0</v>
      </c>
      <c r="Z16" s="1568"/>
      <c r="AA16" s="1568"/>
      <c r="AB16" s="697">
        <v>0</v>
      </c>
      <c r="AC16" s="697">
        <v>0</v>
      </c>
      <c r="AD16" s="1056">
        <v>0</v>
      </c>
      <c r="AE16" s="1043" t="s">
        <v>562</v>
      </c>
      <c r="AF16" s="714"/>
    </row>
    <row r="17" spans="1:32" s="715" customFormat="1" ht="24.75" customHeight="1">
      <c r="A17" s="1384" t="s">
        <v>577</v>
      </c>
      <c r="B17" s="1252" t="s">
        <v>553</v>
      </c>
      <c r="C17" s="1387">
        <v>46227</v>
      </c>
      <c r="D17" s="1387" t="s">
        <v>56</v>
      </c>
      <c r="E17" s="1386">
        <v>46170</v>
      </c>
      <c r="F17" s="1385" t="s">
        <v>59</v>
      </c>
      <c r="G17" s="1240"/>
      <c r="H17" s="1565">
        <v>97</v>
      </c>
      <c r="I17" s="372" t="s">
        <v>556</v>
      </c>
      <c r="J17" s="1058" t="s">
        <v>30</v>
      </c>
      <c r="K17" s="1566"/>
      <c r="L17" s="1386"/>
      <c r="M17" s="372" t="s">
        <v>110</v>
      </c>
      <c r="N17" s="991">
        <v>94688.5</v>
      </c>
      <c r="O17" s="372" t="s">
        <v>110</v>
      </c>
      <c r="P17" s="707" t="s">
        <v>35</v>
      </c>
      <c r="Q17" s="1568">
        <v>46176</v>
      </c>
      <c r="R17" s="702"/>
      <c r="S17" s="1568"/>
      <c r="T17" s="1568"/>
      <c r="U17" s="1568"/>
      <c r="V17" s="1569">
        <v>7856</v>
      </c>
      <c r="W17" s="1225"/>
      <c r="X17" s="1570">
        <f>SUM(V17-W17)</f>
        <v>7856</v>
      </c>
      <c r="Y17" s="1241">
        <f>IFERROR($W17/$V17, 0)</f>
        <v>0</v>
      </c>
      <c r="Z17" s="1568"/>
      <c r="AA17" s="1568"/>
      <c r="AB17" s="697">
        <v>0</v>
      </c>
      <c r="AC17" s="697">
        <v>0</v>
      </c>
      <c r="AD17" s="1056">
        <v>0</v>
      </c>
      <c r="AE17" s="1043" t="s">
        <v>562</v>
      </c>
      <c r="AF17" s="714"/>
    </row>
    <row r="18" spans="1:32" s="715" customFormat="1" ht="24.75" customHeight="1">
      <c r="A18" s="1384" t="s">
        <v>578</v>
      </c>
      <c r="B18" s="1252" t="s">
        <v>553</v>
      </c>
      <c r="C18" s="1387">
        <v>46227</v>
      </c>
      <c r="D18" s="1387" t="s">
        <v>477</v>
      </c>
      <c r="E18" s="1386">
        <v>46171</v>
      </c>
      <c r="F18" s="1385" t="s">
        <v>576</v>
      </c>
      <c r="G18" s="1240"/>
      <c r="H18" s="1565">
        <v>65</v>
      </c>
      <c r="I18" s="372" t="s">
        <v>556</v>
      </c>
      <c r="J18" s="1058" t="s">
        <v>30</v>
      </c>
      <c r="K18" s="1566"/>
      <c r="L18" s="1386"/>
      <c r="M18" s="372" t="s">
        <v>110</v>
      </c>
      <c r="N18" s="991">
        <v>97700</v>
      </c>
      <c r="O18" s="372" t="s">
        <v>110</v>
      </c>
      <c r="P18" s="707" t="s">
        <v>35</v>
      </c>
      <c r="Q18" s="1568">
        <v>46175</v>
      </c>
      <c r="R18" s="702"/>
      <c r="S18" s="1568"/>
      <c r="T18" s="1568"/>
      <c r="U18" s="1568"/>
      <c r="V18" s="1569">
        <v>8047</v>
      </c>
      <c r="W18" s="1225"/>
      <c r="X18" s="1570">
        <f>SUM(V18-W18)</f>
        <v>8047</v>
      </c>
      <c r="Y18" s="1241">
        <f>IFERROR($W18/$V18, 0)</f>
        <v>0</v>
      </c>
      <c r="Z18" s="1568"/>
      <c r="AA18" s="1568"/>
      <c r="AB18" s="697">
        <v>0</v>
      </c>
      <c r="AC18" s="697">
        <v>0</v>
      </c>
      <c r="AD18" s="1056">
        <v>0</v>
      </c>
      <c r="AE18" s="1043" t="s">
        <v>562</v>
      </c>
      <c r="AF18" s="714"/>
    </row>
    <row r="19" spans="1:32" s="715" customFormat="1" ht="24.75" customHeight="1">
      <c r="A19" s="1384" t="s">
        <v>579</v>
      </c>
      <c r="B19" s="1252" t="s">
        <v>553</v>
      </c>
      <c r="C19" s="1387">
        <v>46227</v>
      </c>
      <c r="D19" s="1387" t="s">
        <v>56</v>
      </c>
      <c r="E19" s="1386">
        <v>46170</v>
      </c>
      <c r="F19" s="1385" t="s">
        <v>59</v>
      </c>
      <c r="G19" s="1240"/>
      <c r="H19" s="1565">
        <v>51</v>
      </c>
      <c r="I19" s="372" t="s">
        <v>556</v>
      </c>
      <c r="J19" s="1058" t="s">
        <v>30</v>
      </c>
      <c r="K19" s="1566"/>
      <c r="L19" s="1386"/>
      <c r="M19" s="372" t="s">
        <v>110</v>
      </c>
      <c r="N19" s="991">
        <v>91700</v>
      </c>
      <c r="O19" s="372" t="s">
        <v>110</v>
      </c>
      <c r="P19" s="707" t="s">
        <v>35</v>
      </c>
      <c r="Q19" s="1568">
        <v>46176</v>
      </c>
      <c r="R19" s="702"/>
      <c r="S19" s="1568"/>
      <c r="T19" s="1568"/>
      <c r="U19" s="1568"/>
      <c r="V19" s="1569">
        <v>7529</v>
      </c>
      <c r="W19" s="1225"/>
      <c r="X19" s="1570">
        <f>SUM(V19-W19)</f>
        <v>7529</v>
      </c>
      <c r="Y19" s="1241">
        <f>IFERROR($W19/$V19, 0)</f>
        <v>0</v>
      </c>
      <c r="Z19" s="1568"/>
      <c r="AA19" s="1568"/>
      <c r="AB19" s="697">
        <v>0</v>
      </c>
      <c r="AC19" s="697">
        <v>0</v>
      </c>
      <c r="AD19" s="1056">
        <v>0</v>
      </c>
      <c r="AE19" s="1043" t="s">
        <v>562</v>
      </c>
      <c r="AF19" s="714"/>
    </row>
    <row r="20" spans="1:32" s="715" customFormat="1" ht="24.75" customHeight="1">
      <c r="A20" s="1384" t="s">
        <v>580</v>
      </c>
      <c r="B20" s="1252" t="s">
        <v>553</v>
      </c>
      <c r="C20" s="1387">
        <v>46227</v>
      </c>
      <c r="D20" s="1387" t="s">
        <v>477</v>
      </c>
      <c r="E20" s="1386">
        <v>46171</v>
      </c>
      <c r="F20" s="1385" t="s">
        <v>576</v>
      </c>
      <c r="G20" s="1240"/>
      <c r="H20" s="1565">
        <v>67</v>
      </c>
      <c r="I20" s="372" t="s">
        <v>556</v>
      </c>
      <c r="J20" s="1058" t="s">
        <v>30</v>
      </c>
      <c r="K20" s="1566"/>
      <c r="L20" s="1386"/>
      <c r="M20" s="372" t="s">
        <v>110</v>
      </c>
      <c r="N20" s="991">
        <v>100866</v>
      </c>
      <c r="O20" s="372" t="s">
        <v>110</v>
      </c>
      <c r="P20" s="707" t="s">
        <v>35</v>
      </c>
      <c r="Q20" s="1568">
        <v>46175</v>
      </c>
      <c r="R20" s="702"/>
      <c r="S20" s="1568"/>
      <c r="T20" s="1568"/>
      <c r="U20" s="1568"/>
      <c r="V20" s="1569">
        <v>9021</v>
      </c>
      <c r="W20" s="1225"/>
      <c r="X20" s="1570">
        <f>SUM(V20-W20)</f>
        <v>9021</v>
      </c>
      <c r="Y20" s="1241">
        <f>IFERROR($W20/$V20, 0)</f>
        <v>0</v>
      </c>
      <c r="Z20" s="1568"/>
      <c r="AA20" s="1568"/>
      <c r="AB20" s="697">
        <v>0</v>
      </c>
      <c r="AC20" s="697">
        <v>0</v>
      </c>
      <c r="AD20" s="1056">
        <v>0</v>
      </c>
      <c r="AE20" s="1043" t="s">
        <v>562</v>
      </c>
      <c r="AF20" s="714"/>
    </row>
    <row r="21" spans="1:32" s="715" customFormat="1" ht="24.75" customHeight="1">
      <c r="A21" s="1384" t="s">
        <v>581</v>
      </c>
      <c r="B21" s="1252" t="s">
        <v>553</v>
      </c>
      <c r="C21" s="1387">
        <v>46227</v>
      </c>
      <c r="D21" s="1387" t="s">
        <v>56</v>
      </c>
      <c r="E21" s="1386">
        <v>46170</v>
      </c>
      <c r="F21" s="1385" t="s">
        <v>59</v>
      </c>
      <c r="G21" s="1240"/>
      <c r="H21" s="1565">
        <v>93</v>
      </c>
      <c r="I21" s="372" t="s">
        <v>556</v>
      </c>
      <c r="J21" s="1058" t="s">
        <v>30</v>
      </c>
      <c r="K21" s="1566"/>
      <c r="L21" s="1386"/>
      <c r="M21" s="372" t="s">
        <v>110</v>
      </c>
      <c r="N21" s="991">
        <v>104934</v>
      </c>
      <c r="O21" s="372" t="s">
        <v>110</v>
      </c>
      <c r="P21" s="707" t="s">
        <v>35</v>
      </c>
      <c r="Q21" s="1568">
        <v>46176</v>
      </c>
      <c r="R21" s="702"/>
      <c r="S21" s="1568"/>
      <c r="T21" s="1568"/>
      <c r="U21" s="1568"/>
      <c r="V21" s="1569">
        <v>8701</v>
      </c>
      <c r="W21" s="1225"/>
      <c r="X21" s="1570">
        <f>SUM(V21-W21)</f>
        <v>8701</v>
      </c>
      <c r="Y21" s="1241">
        <f>IFERROR($W21/$V21, 0)</f>
        <v>0</v>
      </c>
      <c r="Z21" s="1568"/>
      <c r="AA21" s="1568"/>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65">
        <v>28</v>
      </c>
      <c r="I22" s="372" t="s">
        <v>556</v>
      </c>
      <c r="J22" s="1058" t="s">
        <v>30</v>
      </c>
      <c r="K22" s="1566"/>
      <c r="L22" s="1386"/>
      <c r="M22" s="372" t="s">
        <v>110</v>
      </c>
      <c r="N22" s="991">
        <v>73691.5</v>
      </c>
      <c r="O22" s="372" t="s">
        <v>110</v>
      </c>
      <c r="P22" s="707" t="s">
        <v>29</v>
      </c>
      <c r="Q22" s="1568">
        <v>46177</v>
      </c>
      <c r="R22" s="702"/>
      <c r="S22" s="1568"/>
      <c r="T22" s="1568"/>
      <c r="U22" s="1568"/>
      <c r="V22" s="1569">
        <v>6042</v>
      </c>
      <c r="W22" s="1525">
        <v>1192</v>
      </c>
      <c r="X22" s="1570">
        <f>SUM(V22-W22)</f>
        <v>4850</v>
      </c>
      <c r="Y22" s="1241">
        <f>IFERROR($W22/$V22, 0)</f>
        <v>0.19728566699768288</v>
      </c>
      <c r="Z22" s="1568">
        <v>46185</v>
      </c>
      <c r="AA22" s="1568"/>
      <c r="AB22" s="697">
        <v>0</v>
      </c>
      <c r="AC22" s="697">
        <v>0</v>
      </c>
      <c r="AD22" s="1056">
        <v>0</v>
      </c>
      <c r="AE22" s="1043" t="s">
        <v>562</v>
      </c>
      <c r="AF22" s="714"/>
    </row>
    <row r="23" spans="1:32" s="715" customFormat="1" ht="24.75" customHeight="1">
      <c r="A23" s="1384" t="s">
        <v>583</v>
      </c>
      <c r="B23" s="1252" t="s">
        <v>553</v>
      </c>
      <c r="C23" s="1387">
        <v>46227</v>
      </c>
      <c r="D23" s="1387" t="s">
        <v>473</v>
      </c>
      <c r="E23" s="1386">
        <v>46177</v>
      </c>
      <c r="F23" s="1385" t="s">
        <v>59</v>
      </c>
      <c r="G23" s="1240"/>
      <c r="H23" s="1565">
        <v>70</v>
      </c>
      <c r="I23" s="372" t="s">
        <v>556</v>
      </c>
      <c r="J23" s="1058" t="s">
        <v>30</v>
      </c>
      <c r="K23" s="1566"/>
      <c r="L23" s="1386"/>
      <c r="M23" s="372" t="s">
        <v>110</v>
      </c>
      <c r="N23" s="991">
        <v>99590</v>
      </c>
      <c r="O23" s="372" t="s">
        <v>110</v>
      </c>
      <c r="P23" s="707" t="s">
        <v>35</v>
      </c>
      <c r="Q23" s="1568">
        <v>46177</v>
      </c>
      <c r="R23" s="702"/>
      <c r="S23" s="1568"/>
      <c r="T23" s="1568"/>
      <c r="U23" s="1568"/>
      <c r="V23" s="1569">
        <v>8201</v>
      </c>
      <c r="W23" s="1225"/>
      <c r="X23" s="1570">
        <f>SUM(V23-W23)</f>
        <v>8201</v>
      </c>
      <c r="Y23" s="1241">
        <f>IFERROR($W23/$V23, 0)</f>
        <v>0</v>
      </c>
      <c r="Z23" s="1568"/>
      <c r="AA23" s="1568"/>
      <c r="AB23" s="697">
        <v>0</v>
      </c>
      <c r="AC23" s="697">
        <v>0</v>
      </c>
      <c r="AD23" s="1056">
        <v>0</v>
      </c>
      <c r="AE23" s="1043" t="s">
        <v>562</v>
      </c>
      <c r="AF23" s="714"/>
    </row>
    <row r="24" spans="1:32" s="715" customFormat="1" ht="24.75" customHeight="1">
      <c r="A24" s="1384" t="s">
        <v>584</v>
      </c>
      <c r="B24" s="1252" t="s">
        <v>553</v>
      </c>
      <c r="C24" s="1387">
        <v>46227</v>
      </c>
      <c r="D24" s="1387" t="s">
        <v>470</v>
      </c>
      <c r="E24" s="1386">
        <v>46182</v>
      </c>
      <c r="F24" s="1385" t="s">
        <v>59</v>
      </c>
      <c r="G24" s="1240"/>
      <c r="H24" s="1565">
        <v>91</v>
      </c>
      <c r="I24" s="372" t="s">
        <v>556</v>
      </c>
      <c r="J24" s="1058" t="s">
        <v>30</v>
      </c>
      <c r="K24" s="1566"/>
      <c r="L24" s="1386"/>
      <c r="M24" s="372" t="s">
        <v>110</v>
      </c>
      <c r="N24" s="991">
        <v>103644.5</v>
      </c>
      <c r="O24" s="372" t="s">
        <v>110</v>
      </c>
      <c r="P24" s="707" t="s">
        <v>35</v>
      </c>
      <c r="Q24" s="1568">
        <v>46183</v>
      </c>
      <c r="R24" s="702"/>
      <c r="S24" s="1568"/>
      <c r="T24" s="1568"/>
      <c r="U24" s="1568"/>
      <c r="V24" s="1569">
        <v>8384</v>
      </c>
      <c r="W24" s="1225"/>
      <c r="X24" s="1570">
        <f>SUM(V24-W24)</f>
        <v>8384</v>
      </c>
      <c r="Y24" s="1241">
        <f>IFERROR($W24/$V24, 0)</f>
        <v>0</v>
      </c>
      <c r="Z24" s="1568"/>
      <c r="AA24" s="1568"/>
      <c r="AB24" s="697">
        <v>0</v>
      </c>
      <c r="AC24" s="697">
        <v>0</v>
      </c>
      <c r="AD24" s="1056">
        <v>0</v>
      </c>
      <c r="AE24" s="1043" t="s">
        <v>585</v>
      </c>
      <c r="AF24" s="714"/>
    </row>
    <row r="25" spans="1:32" s="715" customFormat="1" ht="24.75" customHeight="1">
      <c r="A25" s="1384" t="s">
        <v>586</v>
      </c>
      <c r="B25" s="1252" t="s">
        <v>553</v>
      </c>
      <c r="C25" s="1387">
        <v>46227</v>
      </c>
      <c r="D25" s="1387" t="s">
        <v>62</v>
      </c>
      <c r="E25" s="1386">
        <v>46182</v>
      </c>
      <c r="F25" s="1385" t="s">
        <v>59</v>
      </c>
      <c r="G25" s="1240"/>
      <c r="H25" s="1565">
        <v>57</v>
      </c>
      <c r="I25" s="372" t="s">
        <v>556</v>
      </c>
      <c r="J25" s="1058" t="s">
        <v>30</v>
      </c>
      <c r="K25" s="1566"/>
      <c r="L25" s="1386"/>
      <c r="M25" s="372" t="s">
        <v>110</v>
      </c>
      <c r="N25" s="991">
        <v>106431.5</v>
      </c>
      <c r="O25" s="372" t="s">
        <v>110</v>
      </c>
      <c r="P25" s="707" t="s">
        <v>35</v>
      </c>
      <c r="Q25" s="1568">
        <v>46183</v>
      </c>
      <c r="R25" s="702"/>
      <c r="S25" s="1568"/>
      <c r="T25" s="1568"/>
      <c r="U25" s="1568"/>
      <c r="V25" s="1569">
        <v>8751</v>
      </c>
      <c r="W25" s="1225"/>
      <c r="X25" s="1570">
        <f>SUM(V25-W25)</f>
        <v>8751</v>
      </c>
      <c r="Y25" s="1241">
        <f>IFERROR($W25/$V25, 0)</f>
        <v>0</v>
      </c>
      <c r="Z25" s="1568"/>
      <c r="AA25" s="1568"/>
      <c r="AB25" s="697">
        <v>0</v>
      </c>
      <c r="AC25" s="697">
        <v>0</v>
      </c>
      <c r="AD25" s="1056">
        <v>0</v>
      </c>
      <c r="AE25" s="1043" t="s">
        <v>587</v>
      </c>
      <c r="AF25" s="714"/>
    </row>
    <row r="26" spans="1:32" s="715" customFormat="1" ht="24.75" customHeight="1">
      <c r="A26" s="1384" t="s">
        <v>588</v>
      </c>
      <c r="B26" s="1252" t="s">
        <v>553</v>
      </c>
      <c r="C26" s="1387">
        <v>46227</v>
      </c>
      <c r="D26" s="1387" t="s">
        <v>477</v>
      </c>
      <c r="E26" s="1386">
        <v>46182</v>
      </c>
      <c r="F26" s="1385" t="s">
        <v>576</v>
      </c>
      <c r="G26" s="1240"/>
      <c r="H26" s="1565">
        <v>86</v>
      </c>
      <c r="I26" s="372" t="s">
        <v>556</v>
      </c>
      <c r="J26" s="1058" t="s">
        <v>30</v>
      </c>
      <c r="K26" s="1566"/>
      <c r="L26" s="1386"/>
      <c r="M26" s="372" t="s">
        <v>110</v>
      </c>
      <c r="N26" s="991">
        <v>97386.5</v>
      </c>
      <c r="O26" s="372" t="s">
        <v>110</v>
      </c>
      <c r="P26" s="707" t="s">
        <v>35</v>
      </c>
      <c r="Q26" s="1568">
        <v>46183</v>
      </c>
      <c r="R26" s="702"/>
      <c r="S26" s="1568"/>
      <c r="T26" s="1568"/>
      <c r="U26" s="1568"/>
      <c r="V26" s="1569">
        <v>7996</v>
      </c>
      <c r="W26" s="1225"/>
      <c r="X26" s="1570">
        <f>SUM(V26-W26)</f>
        <v>7996</v>
      </c>
      <c r="Y26" s="1241">
        <f>IFERROR($W26/$V26, 0)</f>
        <v>0</v>
      </c>
      <c r="Z26" s="1568"/>
      <c r="AA26" s="1568"/>
      <c r="AB26" s="697">
        <v>0</v>
      </c>
      <c r="AC26" s="697">
        <v>0</v>
      </c>
      <c r="AD26" s="1056">
        <v>0</v>
      </c>
      <c r="AE26" s="1043" t="s">
        <v>562</v>
      </c>
      <c r="AF26" s="714"/>
    </row>
    <row r="27" spans="1:32" s="715" customFormat="1" ht="24.75" customHeight="1">
      <c r="A27" s="1384" t="s">
        <v>589</v>
      </c>
      <c r="B27" s="1252" t="s">
        <v>553</v>
      </c>
      <c r="C27" s="1387">
        <v>46199</v>
      </c>
      <c r="D27" s="1387" t="s">
        <v>50</v>
      </c>
      <c r="E27" s="1386">
        <v>46171</v>
      </c>
      <c r="F27" s="1385" t="s">
        <v>569</v>
      </c>
      <c r="G27" s="1240"/>
      <c r="H27" s="1565">
        <v>40</v>
      </c>
      <c r="I27" s="372" t="s">
        <v>556</v>
      </c>
      <c r="J27" s="1058" t="s">
        <v>30</v>
      </c>
      <c r="K27" s="1566"/>
      <c r="L27" s="1386">
        <v>46182</v>
      </c>
      <c r="M27" s="372" t="s">
        <v>110</v>
      </c>
      <c r="N27" s="991">
        <v>91774</v>
      </c>
      <c r="O27" s="372" t="s">
        <v>110</v>
      </c>
      <c r="P27" s="707" t="s">
        <v>35</v>
      </c>
      <c r="Q27" s="1568">
        <v>46171</v>
      </c>
      <c r="R27" s="702"/>
      <c r="S27" s="1568"/>
      <c r="T27" s="1568"/>
      <c r="U27" s="1568"/>
      <c r="V27" s="1569">
        <v>7530</v>
      </c>
      <c r="W27" s="1225"/>
      <c r="X27" s="1570">
        <f>SUM(V27-W27)</f>
        <v>7530</v>
      </c>
      <c r="Y27" s="1241">
        <f>IFERROR($W27/$V27, 0)</f>
        <v>0</v>
      </c>
      <c r="Z27" s="1568"/>
      <c r="AA27" s="1568"/>
      <c r="AB27" s="697">
        <v>0</v>
      </c>
      <c r="AC27" s="697">
        <v>0</v>
      </c>
      <c r="AD27" s="1056">
        <v>0</v>
      </c>
      <c r="AE27" s="1043" t="s">
        <v>562</v>
      </c>
      <c r="AF27" s="714"/>
    </row>
    <row r="28" spans="1:32" s="715" customFormat="1" ht="24.75" customHeight="1">
      <c r="A28" s="1384" t="s">
        <v>590</v>
      </c>
      <c r="B28" s="1252" t="s">
        <v>553</v>
      </c>
      <c r="C28" s="1387">
        <v>46199</v>
      </c>
      <c r="D28" s="1387" t="s">
        <v>50</v>
      </c>
      <c r="E28" s="1386">
        <v>47267</v>
      </c>
      <c r="F28" s="1385" t="s">
        <v>569</v>
      </c>
      <c r="G28" s="1240"/>
      <c r="H28" s="1565">
        <v>88</v>
      </c>
      <c r="I28" s="372" t="s">
        <v>556</v>
      </c>
      <c r="J28" s="1058" t="s">
        <v>30</v>
      </c>
      <c r="K28" s="1566"/>
      <c r="L28" s="1386">
        <v>46181</v>
      </c>
      <c r="M28" s="372" t="s">
        <v>110</v>
      </c>
      <c r="N28" s="991">
        <v>81059.5</v>
      </c>
      <c r="O28" s="372" t="s">
        <v>110</v>
      </c>
      <c r="P28" s="707" t="s">
        <v>29</v>
      </c>
      <c r="Q28" s="1568">
        <v>46174</v>
      </c>
      <c r="R28" s="702"/>
      <c r="S28" s="1568"/>
      <c r="T28" s="1568"/>
      <c r="U28" s="1568"/>
      <c r="V28" s="1569">
        <v>6647</v>
      </c>
      <c r="W28" s="1225"/>
      <c r="X28" s="1570">
        <f>SUM(V28-W28)</f>
        <v>6647</v>
      </c>
      <c r="Y28" s="1241">
        <f>IFERROR($W28/$V28, 0)</f>
        <v>0</v>
      </c>
      <c r="Z28" s="1568">
        <v>46188</v>
      </c>
      <c r="AA28" s="1568"/>
      <c r="AB28" s="697">
        <v>0</v>
      </c>
      <c r="AC28" s="697">
        <v>0</v>
      </c>
      <c r="AD28" s="1056">
        <v>0</v>
      </c>
      <c r="AE28" s="1043" t="s">
        <v>562</v>
      </c>
      <c r="AF28" s="714"/>
    </row>
    <row r="29" spans="1:32" s="715" customFormat="1" ht="24.75" customHeight="1">
      <c r="A29" s="1384" t="s">
        <v>591</v>
      </c>
      <c r="B29" s="1252" t="s">
        <v>553</v>
      </c>
      <c r="C29" s="1387">
        <v>46199</v>
      </c>
      <c r="D29" s="1387" t="s">
        <v>50</v>
      </c>
      <c r="E29" s="1386">
        <v>46171</v>
      </c>
      <c r="F29" s="1385" t="s">
        <v>569</v>
      </c>
      <c r="G29" s="1240"/>
      <c r="H29" s="1565">
        <v>88</v>
      </c>
      <c r="I29" s="372" t="s">
        <v>556</v>
      </c>
      <c r="J29" s="1058" t="s">
        <v>30</v>
      </c>
      <c r="K29" s="1566"/>
      <c r="L29" s="1386"/>
      <c r="M29" s="372" t="s">
        <v>110</v>
      </c>
      <c r="N29" s="991">
        <v>106600</v>
      </c>
      <c r="O29" s="372" t="s">
        <v>110</v>
      </c>
      <c r="P29" s="707" t="s">
        <v>35</v>
      </c>
      <c r="Q29" s="1568">
        <v>46174</v>
      </c>
      <c r="R29" s="702"/>
      <c r="S29" s="1568"/>
      <c r="T29" s="1568"/>
      <c r="U29" s="1568"/>
      <c r="V29" s="1569">
        <v>8787</v>
      </c>
      <c r="W29" s="1225"/>
      <c r="X29" s="1570">
        <f>SUM(V29-W29)</f>
        <v>8787</v>
      </c>
      <c r="Y29" s="1241">
        <f>IFERROR($W29/$V29, 0)</f>
        <v>0</v>
      </c>
      <c r="Z29" s="1568"/>
      <c r="AA29" s="1568"/>
      <c r="AB29" s="697">
        <v>0</v>
      </c>
      <c r="AC29" s="697">
        <v>0</v>
      </c>
      <c r="AD29" s="1056">
        <v>0</v>
      </c>
      <c r="AE29" s="1043" t="s">
        <v>562</v>
      </c>
      <c r="AF29" s="714"/>
    </row>
    <row r="30" spans="1:32" s="715" customFormat="1" ht="24.75" customHeight="1">
      <c r="A30" s="1384" t="s">
        <v>592</v>
      </c>
      <c r="B30" s="1252" t="s">
        <v>553</v>
      </c>
      <c r="C30" s="1387">
        <v>46199</v>
      </c>
      <c r="D30" s="1387" t="s">
        <v>50</v>
      </c>
      <c r="E30" s="1386">
        <v>46155</v>
      </c>
      <c r="F30" s="1385" t="s">
        <v>59</v>
      </c>
      <c r="G30" s="1240" t="s">
        <v>593</v>
      </c>
      <c r="H30" s="1565">
        <v>0</v>
      </c>
      <c r="I30" s="372" t="s">
        <v>556</v>
      </c>
      <c r="J30" s="1058" t="s">
        <v>30</v>
      </c>
      <c r="K30" s="1566"/>
      <c r="L30" s="1386">
        <v>46154</v>
      </c>
      <c r="M30" s="372" t="s">
        <v>110</v>
      </c>
      <c r="N30" s="991">
        <v>65477.3</v>
      </c>
      <c r="O30" s="372" t="s">
        <v>110</v>
      </c>
      <c r="P30" s="707" t="s">
        <v>35</v>
      </c>
      <c r="Q30" s="1568">
        <v>46157</v>
      </c>
      <c r="R30" s="702"/>
      <c r="S30" s="1568"/>
      <c r="T30" s="1568"/>
      <c r="U30" s="1568"/>
      <c r="V30" s="1569">
        <v>5318</v>
      </c>
      <c r="W30" s="1225"/>
      <c r="X30" s="1570">
        <f>SUM(V30-W30)</f>
        <v>5318</v>
      </c>
      <c r="Y30" s="1241">
        <f>IFERROR($W30/$V30, 0)</f>
        <v>0</v>
      </c>
      <c r="Z30" s="1568"/>
      <c r="AA30" s="1568"/>
      <c r="AB30" s="697">
        <v>0</v>
      </c>
      <c r="AC30" s="697">
        <v>0</v>
      </c>
      <c r="AD30" s="1056">
        <v>0</v>
      </c>
      <c r="AE30" s="1043" t="s">
        <v>594</v>
      </c>
      <c r="AF30" s="714"/>
    </row>
    <row r="31" spans="1:32" s="715" customFormat="1" ht="24.75" customHeight="1">
      <c r="A31" s="1398" t="s">
        <v>595</v>
      </c>
      <c r="B31" s="1252" t="s">
        <v>28</v>
      </c>
      <c r="C31" s="1253">
        <v>46080</v>
      </c>
      <c r="D31" s="366" t="s">
        <v>466</v>
      </c>
      <c r="E31" s="1254">
        <v>46018</v>
      </c>
      <c r="F31" s="366" t="s">
        <v>59</v>
      </c>
      <c r="G31" s="1240" t="s">
        <v>596</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597</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598</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599</v>
      </c>
      <c r="B35" s="1252" t="s">
        <v>600</v>
      </c>
      <c r="C35" s="1253">
        <v>46224</v>
      </c>
      <c r="D35" s="366" t="s">
        <v>476</v>
      </c>
      <c r="E35" s="1254">
        <v>46171</v>
      </c>
      <c r="F35" s="366" t="s">
        <v>601</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25">
        <v>3076</v>
      </c>
      <c r="X35" s="1226">
        <v>5057</v>
      </c>
      <c r="Y35" s="1241">
        <f t="shared" ref="Y35:Y49" si="0">IFERROR($W35/$V35, 0)</f>
        <v>0.60826577021949768</v>
      </c>
      <c r="Z35" s="1568">
        <v>46181</v>
      </c>
      <c r="AA35" s="1568"/>
      <c r="AB35" s="697">
        <v>0</v>
      </c>
      <c r="AC35" s="697">
        <v>0</v>
      </c>
      <c r="AD35" s="1056">
        <v>0</v>
      </c>
      <c r="AE35" s="1465" t="s">
        <v>602</v>
      </c>
      <c r="AF35" s="714"/>
    </row>
    <row r="36" spans="1:32" s="715" customFormat="1" ht="24.75" customHeight="1">
      <c r="A36" s="1384" t="s">
        <v>603</v>
      </c>
      <c r="B36" s="1252" t="s">
        <v>600</v>
      </c>
      <c r="C36" s="1253">
        <v>46224</v>
      </c>
      <c r="D36" s="366" t="s">
        <v>476</v>
      </c>
      <c r="E36" s="1254">
        <v>46171</v>
      </c>
      <c r="F36" s="366" t="s">
        <v>601</v>
      </c>
      <c r="G36" s="1275"/>
      <c r="H36" s="1566">
        <v>35</v>
      </c>
      <c r="I36" s="1233" t="s">
        <v>556</v>
      </c>
      <c r="J36" s="1222" t="s">
        <v>30</v>
      </c>
      <c r="K36" s="1586"/>
      <c r="L36" s="1387">
        <v>46183</v>
      </c>
      <c r="M36" s="1222" t="s">
        <v>110</v>
      </c>
      <c r="N36" s="1574">
        <v>98498</v>
      </c>
      <c r="O36" s="1222" t="s">
        <v>110</v>
      </c>
      <c r="P36" s="707" t="s">
        <v>32</v>
      </c>
      <c r="Q36" s="1576">
        <v>46183</v>
      </c>
      <c r="R36" s="694"/>
      <c r="S36" s="1576"/>
      <c r="T36" s="1576"/>
      <c r="U36" s="1576"/>
      <c r="V36" s="1570">
        <v>7699</v>
      </c>
      <c r="W36" s="1463"/>
      <c r="X36" s="1570">
        <v>7699</v>
      </c>
      <c r="Y36" s="1241">
        <f t="shared" si="0"/>
        <v>0</v>
      </c>
      <c r="Z36" s="1568"/>
      <c r="AA36" s="1568"/>
      <c r="AB36" s="697">
        <v>0</v>
      </c>
      <c r="AC36" s="697">
        <v>0</v>
      </c>
      <c r="AD36" s="1056">
        <v>0</v>
      </c>
      <c r="AE36" s="1465" t="s">
        <v>602</v>
      </c>
      <c r="AF36" s="714"/>
    </row>
    <row r="37" spans="1:32" s="715" customFormat="1" ht="24.75" customHeight="1">
      <c r="A37" s="1384" t="s">
        <v>604</v>
      </c>
      <c r="B37" s="1252" t="s">
        <v>600</v>
      </c>
      <c r="C37" s="1253">
        <v>46223</v>
      </c>
      <c r="D37" s="1387" t="s">
        <v>479</v>
      </c>
      <c r="E37" s="1387">
        <v>46178</v>
      </c>
      <c r="F37" s="1460" t="s">
        <v>605</v>
      </c>
      <c r="G37" s="1275"/>
      <c r="H37" s="1566">
        <v>87</v>
      </c>
      <c r="I37" s="1233" t="s">
        <v>556</v>
      </c>
      <c r="J37" s="1222" t="s">
        <v>30</v>
      </c>
      <c r="K37" s="1586"/>
      <c r="L37" s="1387">
        <v>46178</v>
      </c>
      <c r="M37" s="1222" t="s">
        <v>110</v>
      </c>
      <c r="N37" s="1400">
        <v>77365.5</v>
      </c>
      <c r="O37" s="1222" t="s">
        <v>110</v>
      </c>
      <c r="P37" s="1420" t="s">
        <v>35</v>
      </c>
      <c r="Q37" s="1576">
        <v>46178</v>
      </c>
      <c r="R37" s="694"/>
      <c r="S37" s="1576"/>
      <c r="T37" s="1576"/>
      <c r="U37" s="1576"/>
      <c r="V37" s="1570">
        <v>6321</v>
      </c>
      <c r="W37" s="1463"/>
      <c r="X37" s="1570">
        <v>6321</v>
      </c>
      <c r="Y37" s="1277">
        <f>IFERROR($W37/$V37, 0)</f>
        <v>0</v>
      </c>
      <c r="Z37" s="1576"/>
      <c r="AA37" s="1576"/>
      <c r="AB37" s="1192">
        <v>0</v>
      </c>
      <c r="AC37" s="1192">
        <v>0</v>
      </c>
      <c r="AD37" s="1258">
        <v>0</v>
      </c>
      <c r="AE37" s="1194" t="s">
        <v>606</v>
      </c>
      <c r="AF37" s="714"/>
    </row>
    <row r="38" spans="1:32" s="715" customFormat="1" ht="24.75" customHeight="1">
      <c r="A38" s="1384" t="s">
        <v>607</v>
      </c>
      <c r="B38" s="1252" t="s">
        <v>600</v>
      </c>
      <c r="C38" s="1253">
        <v>46223</v>
      </c>
      <c r="D38" s="1387" t="s">
        <v>484</v>
      </c>
      <c r="E38" s="1387">
        <v>46178</v>
      </c>
      <c r="F38" s="1460" t="s">
        <v>608</v>
      </c>
      <c r="G38" s="1275"/>
      <c r="H38" s="1566">
        <v>42</v>
      </c>
      <c r="I38" s="1233" t="s">
        <v>556</v>
      </c>
      <c r="J38" s="1222" t="s">
        <v>30</v>
      </c>
      <c r="K38" s="1586"/>
      <c r="L38" s="1387">
        <v>46178</v>
      </c>
      <c r="M38" s="1222" t="s">
        <v>110</v>
      </c>
      <c r="N38" s="1400">
        <v>60970.5</v>
      </c>
      <c r="O38" s="1222" t="s">
        <v>110</v>
      </c>
      <c r="P38" s="1420" t="s">
        <v>29</v>
      </c>
      <c r="Q38" s="1576">
        <v>46181</v>
      </c>
      <c r="R38" s="694"/>
      <c r="S38" s="1576"/>
      <c r="T38" s="1576"/>
      <c r="U38" s="1576"/>
      <c r="V38" s="1570">
        <v>4650</v>
      </c>
      <c r="W38" s="1463"/>
      <c r="X38" s="1570">
        <v>4650</v>
      </c>
      <c r="Y38" s="1277">
        <f>IFERROR($W38/$V38, 0)</f>
        <v>0</v>
      </c>
      <c r="Z38" s="1576">
        <v>46188</v>
      </c>
      <c r="AA38" s="1576"/>
      <c r="AB38" s="1192">
        <v>0</v>
      </c>
      <c r="AC38" s="1192">
        <v>0</v>
      </c>
      <c r="AD38" s="1258">
        <v>0</v>
      </c>
      <c r="AE38" s="1194" t="s">
        <v>606</v>
      </c>
      <c r="AF38" s="714"/>
    </row>
    <row r="39" spans="1:32" s="715" customFormat="1" ht="24.75" customHeight="1">
      <c r="A39" s="1384" t="s">
        <v>609</v>
      </c>
      <c r="B39" s="1252" t="s">
        <v>600</v>
      </c>
      <c r="C39" s="1253">
        <v>46224</v>
      </c>
      <c r="D39" s="366" t="s">
        <v>480</v>
      </c>
      <c r="E39" s="1254">
        <v>46181</v>
      </c>
      <c r="F39" s="366" t="s">
        <v>601</v>
      </c>
      <c r="G39" s="1275"/>
      <c r="H39" s="1566">
        <v>58</v>
      </c>
      <c r="I39" s="1233" t="s">
        <v>556</v>
      </c>
      <c r="J39" s="1222" t="s">
        <v>30</v>
      </c>
      <c r="K39" s="1586"/>
      <c r="L39" s="1387">
        <v>46181</v>
      </c>
      <c r="M39" s="1222" t="s">
        <v>110</v>
      </c>
      <c r="N39" s="1574">
        <v>78994.5</v>
      </c>
      <c r="O39" s="1222" t="s">
        <v>110</v>
      </c>
      <c r="P39" s="707" t="s">
        <v>35</v>
      </c>
      <c r="Q39" s="1576">
        <v>46178</v>
      </c>
      <c r="R39" s="694"/>
      <c r="S39" s="1576"/>
      <c r="T39" s="1576"/>
      <c r="U39" s="1576"/>
      <c r="V39" s="1570">
        <v>6258</v>
      </c>
      <c r="W39" s="1463"/>
      <c r="X39" s="1570">
        <v>6258</v>
      </c>
      <c r="Y39" s="1241">
        <f t="shared" si="0"/>
        <v>0</v>
      </c>
      <c r="Z39" s="1568"/>
      <c r="AA39" s="1568"/>
      <c r="AB39" s="697">
        <v>0</v>
      </c>
      <c r="AC39" s="697">
        <v>0</v>
      </c>
      <c r="AD39" s="1056">
        <v>0</v>
      </c>
      <c r="AE39" s="1465" t="s">
        <v>602</v>
      </c>
      <c r="AF39" s="714"/>
    </row>
    <row r="40" spans="1:32" s="715" customFormat="1" ht="24.75" customHeight="1">
      <c r="A40" s="1384" t="s">
        <v>610</v>
      </c>
      <c r="B40" s="1252" t="s">
        <v>600</v>
      </c>
      <c r="C40" s="1253">
        <v>46224</v>
      </c>
      <c r="D40" s="366" t="s">
        <v>480</v>
      </c>
      <c r="E40" s="1254">
        <v>46181</v>
      </c>
      <c r="F40" s="366" t="s">
        <v>601</v>
      </c>
      <c r="G40" s="1275"/>
      <c r="H40" s="1566">
        <v>85</v>
      </c>
      <c r="I40" s="1233" t="s">
        <v>556</v>
      </c>
      <c r="J40" s="1222" t="s">
        <v>30</v>
      </c>
      <c r="K40" s="1586"/>
      <c r="L40" s="1387">
        <v>46181</v>
      </c>
      <c r="M40" s="1222" t="s">
        <v>110</v>
      </c>
      <c r="N40" s="1574">
        <v>62709</v>
      </c>
      <c r="O40" s="1222" t="s">
        <v>110</v>
      </c>
      <c r="P40" s="707" t="s">
        <v>29</v>
      </c>
      <c r="Q40" s="1576">
        <v>46178</v>
      </c>
      <c r="R40" s="694"/>
      <c r="S40" s="1576"/>
      <c r="T40" s="1576"/>
      <c r="U40" s="1576"/>
      <c r="V40" s="1570">
        <v>5055</v>
      </c>
      <c r="W40" s="1463"/>
      <c r="X40" s="1570">
        <v>5055</v>
      </c>
      <c r="Y40" s="1241">
        <f t="shared" si="0"/>
        <v>0</v>
      </c>
      <c r="Z40" s="1576">
        <v>46188</v>
      </c>
      <c r="AA40" s="1568"/>
      <c r="AB40" s="697">
        <v>0</v>
      </c>
      <c r="AC40" s="697">
        <v>0</v>
      </c>
      <c r="AD40" s="1056">
        <v>0</v>
      </c>
      <c r="AE40" s="1465" t="s">
        <v>602</v>
      </c>
      <c r="AF40" s="714"/>
    </row>
    <row r="41" spans="1:32" s="715" customFormat="1" ht="24.75" customHeight="1">
      <c r="A41" s="1384" t="s">
        <v>611</v>
      </c>
      <c r="B41" s="1252" t="s">
        <v>600</v>
      </c>
      <c r="C41" s="1253">
        <v>46224</v>
      </c>
      <c r="D41" s="1387" t="s">
        <v>474</v>
      </c>
      <c r="E41" s="1387">
        <v>46176</v>
      </c>
      <c r="F41" s="366" t="s">
        <v>605</v>
      </c>
      <c r="G41" s="1275"/>
      <c r="H41" s="1566">
        <v>49</v>
      </c>
      <c r="I41" s="1233" t="s">
        <v>556</v>
      </c>
      <c r="J41" s="1222" t="s">
        <v>30</v>
      </c>
      <c r="K41" s="1586"/>
      <c r="L41" s="1387">
        <v>46178</v>
      </c>
      <c r="M41" s="1222" t="s">
        <v>110</v>
      </c>
      <c r="N41" s="1574">
        <v>103484.5</v>
      </c>
      <c r="O41" s="1222" t="s">
        <v>110</v>
      </c>
      <c r="P41" s="707" t="s">
        <v>35</v>
      </c>
      <c r="Q41" s="1576">
        <v>46178</v>
      </c>
      <c r="R41" s="694"/>
      <c r="S41" s="1576"/>
      <c r="T41" s="1576"/>
      <c r="U41" s="1576"/>
      <c r="V41" s="1570">
        <v>8094</v>
      </c>
      <c r="W41" s="1463"/>
      <c r="X41" s="1570">
        <v>8094</v>
      </c>
      <c r="Y41" s="1277">
        <f>IFERROR($W41/$V41, 0)</f>
        <v>0</v>
      </c>
      <c r="Z41" s="1576"/>
      <c r="AA41" s="1576"/>
      <c r="AB41" s="697">
        <v>0</v>
      </c>
      <c r="AC41" s="697">
        <v>0</v>
      </c>
      <c r="AD41" s="1056">
        <v>0</v>
      </c>
      <c r="AE41" s="1194" t="s">
        <v>612</v>
      </c>
      <c r="AF41" s="714"/>
    </row>
    <row r="42" spans="1:32" s="715" customFormat="1" ht="24.75" customHeight="1">
      <c r="A42" s="1384" t="s">
        <v>613</v>
      </c>
      <c r="B42" s="1252" t="s">
        <v>600</v>
      </c>
      <c r="C42" s="1253">
        <v>46224</v>
      </c>
      <c r="D42" s="366" t="s">
        <v>480</v>
      </c>
      <c r="E42" s="1254">
        <v>46181</v>
      </c>
      <c r="F42" s="366" t="s">
        <v>601</v>
      </c>
      <c r="G42" s="1275"/>
      <c r="H42" s="1566">
        <v>0</v>
      </c>
      <c r="I42" s="1233" t="s">
        <v>556</v>
      </c>
      <c r="J42" s="1222" t="s">
        <v>30</v>
      </c>
      <c r="K42" s="1586"/>
      <c r="L42" s="1387">
        <v>46181</v>
      </c>
      <c r="M42" s="1222" t="s">
        <v>110</v>
      </c>
      <c r="N42" s="1574">
        <v>419</v>
      </c>
      <c r="O42" s="1222" t="s">
        <v>110</v>
      </c>
      <c r="P42" s="707" t="s">
        <v>35</v>
      </c>
      <c r="Q42" s="1576">
        <v>46178</v>
      </c>
      <c r="R42" s="694"/>
      <c r="S42" s="1576"/>
      <c r="T42" s="1576"/>
      <c r="U42" s="1576"/>
      <c r="V42" s="1570">
        <v>72</v>
      </c>
      <c r="W42" s="1463"/>
      <c r="X42" s="1570">
        <v>72</v>
      </c>
      <c r="Y42" s="1241">
        <f t="shared" si="0"/>
        <v>0</v>
      </c>
      <c r="Z42" s="1568"/>
      <c r="AA42" s="1568"/>
      <c r="AB42" s="697">
        <v>0</v>
      </c>
      <c r="AC42" s="697">
        <v>0</v>
      </c>
      <c r="AD42" s="1056">
        <v>0</v>
      </c>
      <c r="AE42" s="1465" t="s">
        <v>602</v>
      </c>
      <c r="AF42" s="714"/>
    </row>
    <row r="43" spans="1:32" s="715" customFormat="1" ht="24.75" customHeight="1">
      <c r="A43" s="1384"/>
      <c r="B43" s="1462"/>
      <c r="C43" s="1387"/>
      <c r="D43" s="1387"/>
      <c r="E43" s="1387"/>
      <c r="F43" s="1460"/>
      <c r="G43" s="1275"/>
      <c r="H43" s="1566"/>
      <c r="I43" s="1233"/>
      <c r="J43" s="1566"/>
      <c r="K43" s="1586"/>
      <c r="L43" s="1387"/>
      <c r="M43" s="1566"/>
      <c r="N43" s="1574"/>
      <c r="O43" s="1566"/>
      <c r="P43" s="1575"/>
      <c r="Q43" s="1576"/>
      <c r="R43" s="694"/>
      <c r="S43" s="1576"/>
      <c r="T43" s="1576"/>
      <c r="U43" s="1576"/>
      <c r="V43" s="1570"/>
      <c r="W43" s="1463"/>
      <c r="X43" s="1570"/>
      <c r="Y43" s="1277">
        <f t="shared" si="0"/>
        <v>0</v>
      </c>
      <c r="Z43" s="1576"/>
      <c r="AA43" s="1576"/>
      <c r="AB43" s="1587"/>
      <c r="AC43" s="1587"/>
      <c r="AD43" s="1258"/>
      <c r="AE43" s="1464"/>
      <c r="AF43" s="714"/>
    </row>
    <row r="44" spans="1:32" s="715" customFormat="1" ht="24.75" customHeight="1">
      <c r="A44" s="1384"/>
      <c r="B44" s="1462"/>
      <c r="C44" s="1387"/>
      <c r="D44" s="1387"/>
      <c r="E44" s="1387"/>
      <c r="F44" s="1460"/>
      <c r="G44" s="1275"/>
      <c r="H44" s="1566"/>
      <c r="I44" s="1233"/>
      <c r="J44" s="1566"/>
      <c r="K44" s="1586"/>
      <c r="L44" s="1387"/>
      <c r="M44" s="1566"/>
      <c r="N44" s="1574"/>
      <c r="O44" s="1566"/>
      <c r="P44" s="1575"/>
      <c r="Q44" s="1576"/>
      <c r="R44" s="694"/>
      <c r="S44" s="1576"/>
      <c r="T44" s="1576"/>
      <c r="U44" s="1576"/>
      <c r="V44" s="1570"/>
      <c r="W44" s="1463"/>
      <c r="X44" s="1570"/>
      <c r="Y44" s="1277">
        <f t="shared" si="0"/>
        <v>0</v>
      </c>
      <c r="Z44" s="1576"/>
      <c r="AA44" s="1576"/>
      <c r="AB44" s="1587"/>
      <c r="AC44" s="1587"/>
      <c r="AD44" s="1258"/>
      <c r="AE44" s="1464"/>
      <c r="AF44" s="714"/>
    </row>
    <row r="45" spans="1:32" s="715" customFormat="1" ht="24.75" customHeight="1">
      <c r="A45" s="1384"/>
      <c r="B45" s="1462"/>
      <c r="C45" s="1387"/>
      <c r="D45" s="1387"/>
      <c r="E45" s="1387"/>
      <c r="F45" s="1460"/>
      <c r="G45" s="1275"/>
      <c r="H45" s="1566"/>
      <c r="I45" s="1233"/>
      <c r="J45" s="1566"/>
      <c r="K45" s="1586"/>
      <c r="L45" s="1387"/>
      <c r="M45" s="1566"/>
      <c r="N45" s="1574"/>
      <c r="O45" s="1566"/>
      <c r="P45" s="1575"/>
      <c r="Q45" s="1576"/>
      <c r="R45" s="694"/>
      <c r="S45" s="1576"/>
      <c r="T45" s="1576"/>
      <c r="U45" s="1576"/>
      <c r="V45" s="1570"/>
      <c r="W45" s="1463"/>
      <c r="X45" s="1570"/>
      <c r="Y45" s="1277">
        <f t="shared" si="0"/>
        <v>0</v>
      </c>
      <c r="Z45" s="1576"/>
      <c r="AA45" s="1576"/>
      <c r="AB45" s="1587"/>
      <c r="AC45" s="1587"/>
      <c r="AD45" s="1258"/>
      <c r="AE45" s="1464"/>
      <c r="AF45" s="714"/>
    </row>
    <row r="46" spans="1:32" s="715" customFormat="1" ht="24.75" customHeight="1">
      <c r="A46" s="1384"/>
      <c r="B46" s="1462"/>
      <c r="C46" s="1387"/>
      <c r="D46" s="1387"/>
      <c r="E46" s="1387"/>
      <c r="F46" s="1460"/>
      <c r="G46" s="1275"/>
      <c r="H46" s="1566"/>
      <c r="I46" s="1233"/>
      <c r="J46" s="1566"/>
      <c r="K46" s="1586"/>
      <c r="L46" s="1387"/>
      <c r="M46" s="1566"/>
      <c r="N46" s="1574"/>
      <c r="O46" s="1566"/>
      <c r="P46" s="1575"/>
      <c r="Q46" s="1576"/>
      <c r="R46" s="694"/>
      <c r="S46" s="1576"/>
      <c r="T46" s="1576"/>
      <c r="U46" s="1576"/>
      <c r="V46" s="1570"/>
      <c r="W46" s="1463"/>
      <c r="X46" s="1570"/>
      <c r="Y46" s="1277">
        <f t="shared" si="0"/>
        <v>0</v>
      </c>
      <c r="Z46" s="1576"/>
      <c r="AA46" s="1576"/>
      <c r="AB46" s="1587"/>
      <c r="AC46" s="1587"/>
      <c r="AD46" s="1258"/>
      <c r="AE46" s="1464"/>
      <c r="AF46" s="714"/>
    </row>
    <row r="47" spans="1:32" s="715" customFormat="1" ht="24.75" customHeight="1">
      <c r="A47" s="1384"/>
      <c r="B47" s="1462"/>
      <c r="C47" s="1387"/>
      <c r="D47" s="1387"/>
      <c r="E47" s="1387"/>
      <c r="F47" s="1460"/>
      <c r="G47" s="1275"/>
      <c r="H47" s="1566"/>
      <c r="I47" s="1233"/>
      <c r="J47" s="1566"/>
      <c r="K47" s="1586"/>
      <c r="L47" s="1387"/>
      <c r="M47" s="1566"/>
      <c r="N47" s="1574"/>
      <c r="O47" s="1566"/>
      <c r="P47" s="1575"/>
      <c r="Q47" s="1576"/>
      <c r="R47" s="694"/>
      <c r="S47" s="1576"/>
      <c r="T47" s="1576"/>
      <c r="U47" s="1576"/>
      <c r="V47" s="1570"/>
      <c r="W47" s="1463"/>
      <c r="X47" s="1570"/>
      <c r="Y47" s="1277">
        <f t="shared" si="0"/>
        <v>0</v>
      </c>
      <c r="Z47" s="1576"/>
      <c r="AA47" s="1576"/>
      <c r="AB47" s="1587"/>
      <c r="AC47" s="1587"/>
      <c r="AD47" s="1258"/>
      <c r="AE47" s="1464"/>
      <c r="AF47" s="714"/>
    </row>
    <row r="48" spans="1:32" s="715" customFormat="1" ht="24.75" customHeight="1">
      <c r="A48" s="1384"/>
      <c r="B48" s="1462"/>
      <c r="C48" s="1387"/>
      <c r="D48" s="1387"/>
      <c r="E48" s="1387"/>
      <c r="F48" s="1460"/>
      <c r="G48" s="1275"/>
      <c r="H48" s="1566"/>
      <c r="I48" s="1233"/>
      <c r="J48" s="1566"/>
      <c r="K48" s="1586"/>
      <c r="L48" s="1387"/>
      <c r="M48" s="1566"/>
      <c r="N48" s="1574"/>
      <c r="O48" s="1566"/>
      <c r="P48" s="1575"/>
      <c r="Q48" s="1576"/>
      <c r="R48" s="694"/>
      <c r="S48" s="1576"/>
      <c r="T48" s="1576"/>
      <c r="U48" s="1576"/>
      <c r="V48" s="1570"/>
      <c r="W48" s="1463"/>
      <c r="X48" s="1570"/>
      <c r="Y48" s="1277">
        <f t="shared" si="0"/>
        <v>0</v>
      </c>
      <c r="Z48" s="1576"/>
      <c r="AA48" s="1576"/>
      <c r="AB48" s="1587"/>
      <c r="AC48" s="1587"/>
      <c r="AD48" s="1258"/>
      <c r="AE48" s="1464"/>
      <c r="AF48" s="714"/>
    </row>
    <row r="49" spans="1:116" s="715" customFormat="1" ht="24.75" customHeight="1">
      <c r="A49" s="1384"/>
      <c r="B49" s="1462"/>
      <c r="C49" s="1387"/>
      <c r="D49" s="1387"/>
      <c r="E49" s="1387"/>
      <c r="F49" s="1460"/>
      <c r="G49" s="1275"/>
      <c r="H49" s="1566"/>
      <c r="I49" s="1233"/>
      <c r="J49" s="1566"/>
      <c r="K49" s="1586"/>
      <c r="L49" s="1387"/>
      <c r="M49" s="1566"/>
      <c r="N49" s="1574"/>
      <c r="O49" s="1566"/>
      <c r="P49" s="1575"/>
      <c r="Q49" s="1576"/>
      <c r="R49" s="694"/>
      <c r="S49" s="1576"/>
      <c r="T49" s="1576"/>
      <c r="U49" s="1576"/>
      <c r="V49" s="1570"/>
      <c r="W49" s="1463"/>
      <c r="X49" s="1570"/>
      <c r="Y49" s="1277">
        <f t="shared" si="0"/>
        <v>0</v>
      </c>
      <c r="Z49" s="1576"/>
      <c r="AA49" s="1576"/>
      <c r="AB49" s="1587"/>
      <c r="AC49" s="1587"/>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614</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615</v>
      </c>
      <c r="H52" s="691">
        <v>43</v>
      </c>
      <c r="I52" s="1055" t="s">
        <v>556</v>
      </c>
      <c r="J52" s="691" t="s">
        <v>33</v>
      </c>
      <c r="K52" s="691" t="s">
        <v>616</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617</v>
      </c>
      <c r="AF52" s="708"/>
    </row>
    <row r="53" spans="1:116" ht="24.75" customHeight="1">
      <c r="A53" s="716" t="s">
        <v>618</v>
      </c>
      <c r="B53" s="690" t="s">
        <v>31</v>
      </c>
      <c r="C53" s="1042">
        <v>46006</v>
      </c>
      <c r="D53" s="1042" t="s">
        <v>56</v>
      </c>
      <c r="E53" s="1042">
        <v>45936</v>
      </c>
      <c r="F53" s="690" t="s">
        <v>57</v>
      </c>
      <c r="G53" s="690" t="s">
        <v>619</v>
      </c>
      <c r="H53" s="691">
        <v>0</v>
      </c>
      <c r="I53" s="1055" t="s">
        <v>556</v>
      </c>
      <c r="J53" s="691" t="s">
        <v>30</v>
      </c>
      <c r="K53" s="691" t="s">
        <v>616</v>
      </c>
      <c r="L53" s="689" t="s">
        <v>620</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621</v>
      </c>
      <c r="AF53" s="708"/>
    </row>
    <row r="54" spans="1:116" ht="24.75" customHeight="1">
      <c r="A54" s="1384" t="s">
        <v>622</v>
      </c>
      <c r="B54" s="690" t="s">
        <v>31</v>
      </c>
      <c r="C54" s="1387">
        <v>46213</v>
      </c>
      <c r="D54" s="1387" t="s">
        <v>475</v>
      </c>
      <c r="E54" s="1387">
        <v>46169</v>
      </c>
      <c r="F54" s="1460" t="s">
        <v>61</v>
      </c>
      <c r="G54" s="1275"/>
      <c r="H54" s="1566">
        <v>0</v>
      </c>
      <c r="I54" s="691" t="s">
        <v>556</v>
      </c>
      <c r="J54" s="691" t="s">
        <v>30</v>
      </c>
      <c r="K54" s="1566"/>
      <c r="L54" s="1387" t="s">
        <v>620</v>
      </c>
      <c r="M54" s="691" t="s">
        <v>110</v>
      </c>
      <c r="N54" s="692">
        <v>88403.8</v>
      </c>
      <c r="O54" s="701" t="s">
        <v>110</v>
      </c>
      <c r="P54" s="693" t="s">
        <v>32</v>
      </c>
      <c r="Q54" s="1576">
        <v>46169</v>
      </c>
      <c r="R54" s="718"/>
      <c r="S54" s="1588"/>
      <c r="T54" s="1589"/>
      <c r="U54" s="1576"/>
      <c r="V54" s="1328">
        <v>6992</v>
      </c>
      <c r="W54" s="1225"/>
      <c r="X54" s="1570">
        <f>SUM(V54-W54)</f>
        <v>6992</v>
      </c>
      <c r="Y54" s="1241"/>
      <c r="Z54" s="1223"/>
      <c r="AA54" s="1223"/>
      <c r="AB54" s="697">
        <v>0</v>
      </c>
      <c r="AC54" s="697">
        <v>0</v>
      </c>
      <c r="AD54" s="1056">
        <v>0</v>
      </c>
      <c r="AE54" s="1242" t="s">
        <v>623</v>
      </c>
    </row>
    <row r="55" spans="1:116" ht="24.75" customHeight="1">
      <c r="A55" s="814" t="s">
        <v>624</v>
      </c>
      <c r="B55" s="690" t="s">
        <v>31</v>
      </c>
      <c r="C55" s="689">
        <v>46142</v>
      </c>
      <c r="D55" s="689" t="s">
        <v>464</v>
      </c>
      <c r="E55" s="689"/>
      <c r="F55" s="690" t="s">
        <v>63</v>
      </c>
      <c r="G55" s="690" t="s">
        <v>625</v>
      </c>
      <c r="H55" s="691">
        <v>0</v>
      </c>
      <c r="I55" s="691" t="s">
        <v>556</v>
      </c>
      <c r="J55" s="691" t="s">
        <v>30</v>
      </c>
      <c r="K55" s="691" t="s">
        <v>616</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626</v>
      </c>
    </row>
    <row r="56" spans="1:116" ht="24.75" customHeight="1">
      <c r="A56" s="1583" t="s">
        <v>627</v>
      </c>
      <c r="B56" s="768" t="s">
        <v>31</v>
      </c>
      <c r="C56" s="739">
        <v>46052</v>
      </c>
      <c r="D56" s="739"/>
      <c r="E56" s="739">
        <v>45866</v>
      </c>
      <c r="F56" s="768" t="s">
        <v>57</v>
      </c>
      <c r="G56" s="768" t="s">
        <v>628</v>
      </c>
      <c r="H56" s="769">
        <v>0</v>
      </c>
      <c r="I56" s="582" t="s">
        <v>556</v>
      </c>
      <c r="J56" s="769" t="s">
        <v>33</v>
      </c>
      <c r="K56" s="769" t="s">
        <v>616</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629</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630</v>
      </c>
      <c r="B57" s="741" t="s">
        <v>31</v>
      </c>
      <c r="C57" s="1578">
        <v>46233</v>
      </c>
      <c r="D57" s="1578"/>
      <c r="E57" s="1578"/>
      <c r="F57" s="1417"/>
      <c r="G57" s="1331"/>
      <c r="H57" s="742">
        <v>0</v>
      </c>
      <c r="I57" s="742" t="s">
        <v>556</v>
      </c>
      <c r="J57" s="742" t="s">
        <v>30</v>
      </c>
      <c r="K57" s="1579"/>
      <c r="L57" s="1578"/>
      <c r="M57" s="1581" t="s">
        <v>110</v>
      </c>
      <c r="N57" s="772">
        <v>21342.95</v>
      </c>
      <c r="O57" s="742" t="s">
        <v>110</v>
      </c>
      <c r="P57" s="943" t="s">
        <v>32</v>
      </c>
      <c r="Q57" s="1576"/>
      <c r="R57" s="694"/>
      <c r="S57" s="1576"/>
      <c r="T57" s="1576"/>
      <c r="U57" s="1576"/>
      <c r="V57" s="1328">
        <v>1667</v>
      </c>
      <c r="W57" s="1328"/>
      <c r="X57" s="1570">
        <f>SUM(V57-W57)</f>
        <v>1667</v>
      </c>
      <c r="Y57" s="1241"/>
      <c r="Z57" s="1577"/>
      <c r="AA57" s="711"/>
      <c r="AB57" s="1192">
        <v>0</v>
      </c>
      <c r="AC57" s="1192">
        <v>0</v>
      </c>
      <c r="AD57" s="1226">
        <v>0</v>
      </c>
      <c r="AE57" s="1242" t="s">
        <v>631</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80"/>
      <c r="J58" s="1197"/>
      <c r="K58" s="1197"/>
      <c r="L58" s="1196"/>
      <c r="M58" s="1582"/>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84"/>
      <c r="C59" s="1571"/>
      <c r="D59" s="1571"/>
      <c r="E59" s="1571"/>
      <c r="F59" s="777"/>
      <c r="G59" s="777"/>
      <c r="H59" s="1572"/>
      <c r="I59" s="1573"/>
      <c r="J59" s="1572"/>
      <c r="K59" s="1572"/>
      <c r="L59" s="1571"/>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633</v>
      </c>
      <c r="B61" s="1062" t="s">
        <v>34</v>
      </c>
      <c r="C61" s="1387">
        <v>46191</v>
      </c>
      <c r="D61" s="1386" t="s">
        <v>54</v>
      </c>
      <c r="E61" s="1386">
        <v>46171</v>
      </c>
      <c r="F61" s="1385" t="s">
        <v>53</v>
      </c>
      <c r="G61" s="1254"/>
      <c r="H61" s="1565">
        <v>61</v>
      </c>
      <c r="I61" s="372" t="s">
        <v>616</v>
      </c>
      <c r="J61" s="1058" t="s">
        <v>30</v>
      </c>
      <c r="K61" s="1566"/>
      <c r="L61" s="1386"/>
      <c r="M61" s="372" t="s">
        <v>110</v>
      </c>
      <c r="N61" s="991">
        <v>44936</v>
      </c>
      <c r="O61" s="372" t="s">
        <v>110</v>
      </c>
      <c r="P61" s="707" t="s">
        <v>35</v>
      </c>
      <c r="Q61" s="1568">
        <v>46146</v>
      </c>
      <c r="R61" s="1568"/>
      <c r="S61" s="1568"/>
      <c r="T61" s="1568"/>
      <c r="U61" s="1568"/>
      <c r="V61" s="1569">
        <v>3375</v>
      </c>
      <c r="W61" s="1570"/>
      <c r="X61" s="1570">
        <f>SUM(V61-W61)</f>
        <v>3375</v>
      </c>
      <c r="Y61" s="1241">
        <f>IFERROR($W61/$V61, 0)</f>
        <v>0</v>
      </c>
      <c r="Z61" s="1590"/>
      <c r="AA61" s="1590"/>
      <c r="AB61" s="697">
        <v>0</v>
      </c>
      <c r="AC61" s="697">
        <v>0</v>
      </c>
      <c r="AD61" s="1056">
        <v>0</v>
      </c>
      <c r="AE61" s="1242" t="s">
        <v>634</v>
      </c>
      <c r="AF61" s="727"/>
    </row>
    <row r="62" spans="1:116" ht="24.75" customHeight="1">
      <c r="A62" s="1200" t="s">
        <v>635</v>
      </c>
      <c r="B62" s="1062" t="s">
        <v>34</v>
      </c>
      <c r="C62" s="1387">
        <v>46181</v>
      </c>
      <c r="D62" s="1386" t="s">
        <v>54</v>
      </c>
      <c r="E62" s="1386">
        <v>46171</v>
      </c>
      <c r="F62" s="1385" t="s">
        <v>53</v>
      </c>
      <c r="G62" s="1254"/>
      <c r="H62" s="1565">
        <v>85</v>
      </c>
      <c r="I62" s="372" t="s">
        <v>616</v>
      </c>
      <c r="J62" s="1058" t="s">
        <v>30</v>
      </c>
      <c r="K62" s="1566"/>
      <c r="L62" s="1386"/>
      <c r="M62" s="372" t="s">
        <v>110</v>
      </c>
      <c r="N62" s="991">
        <v>60062</v>
      </c>
      <c r="O62" s="372" t="s">
        <v>110</v>
      </c>
      <c r="P62" s="707" t="s">
        <v>35</v>
      </c>
      <c r="Q62" s="1568">
        <v>46174</v>
      </c>
      <c r="R62" s="1568"/>
      <c r="S62" s="1568"/>
      <c r="T62" s="1568"/>
      <c r="U62" s="1568"/>
      <c r="V62" s="1569">
        <v>4380</v>
      </c>
      <c r="W62" s="1570"/>
      <c r="X62" s="1570">
        <f>SUM(V62-W62)</f>
        <v>4380</v>
      </c>
      <c r="Y62" s="1241">
        <f>IFERROR($W62/$V62, 0)</f>
        <v>0</v>
      </c>
      <c r="Z62" s="1590"/>
      <c r="AA62" s="1590"/>
      <c r="AB62" s="697">
        <v>0</v>
      </c>
      <c r="AC62" s="697">
        <v>0</v>
      </c>
      <c r="AD62" s="1056">
        <v>0</v>
      </c>
      <c r="AE62" s="1242" t="s">
        <v>636</v>
      </c>
      <c r="AF62" s="727"/>
    </row>
    <row r="63" spans="1:116" ht="24.75" customHeight="1">
      <c r="A63" s="1519" t="s">
        <v>637</v>
      </c>
      <c r="B63" s="1062" t="s">
        <v>34</v>
      </c>
      <c r="C63" s="1387">
        <v>46191</v>
      </c>
      <c r="D63" s="1386" t="s">
        <v>54</v>
      </c>
      <c r="E63" s="1386">
        <v>46171</v>
      </c>
      <c r="F63" s="1385" t="s">
        <v>53</v>
      </c>
      <c r="G63" s="1254"/>
      <c r="H63" s="1565">
        <v>86</v>
      </c>
      <c r="I63" s="372" t="s">
        <v>616</v>
      </c>
      <c r="J63" s="1058" t="s">
        <v>30</v>
      </c>
      <c r="K63" s="1566"/>
      <c r="L63" s="1386"/>
      <c r="M63" s="372" t="s">
        <v>110</v>
      </c>
      <c r="N63" s="991">
        <v>64118</v>
      </c>
      <c r="O63" s="372" t="s">
        <v>110</v>
      </c>
      <c r="P63" s="707" t="s">
        <v>35</v>
      </c>
      <c r="Q63" s="1568">
        <v>46174</v>
      </c>
      <c r="R63" s="1568"/>
      <c r="S63" s="1568"/>
      <c r="T63" s="1568"/>
      <c r="U63" s="1568"/>
      <c r="V63" s="1569">
        <v>4753</v>
      </c>
      <c r="W63" s="1570"/>
      <c r="X63" s="1570">
        <f>SUM(V63-W63)</f>
        <v>4753</v>
      </c>
      <c r="Y63" s="1241">
        <f>IFERROR($W63/$V63, 0)</f>
        <v>0</v>
      </c>
      <c r="Z63" s="1590"/>
      <c r="AA63" s="1590"/>
      <c r="AB63" s="697">
        <v>0</v>
      </c>
      <c r="AC63" s="697">
        <v>0</v>
      </c>
      <c r="AD63" s="1056">
        <v>0</v>
      </c>
      <c r="AE63" s="1242" t="s">
        <v>634</v>
      </c>
      <c r="AF63" s="727"/>
    </row>
    <row r="64" spans="1:116" ht="24.75" customHeight="1">
      <c r="A64" s="1519" t="s">
        <v>638</v>
      </c>
      <c r="B64" s="1062" t="s">
        <v>34</v>
      </c>
      <c r="C64" s="1387">
        <v>46191</v>
      </c>
      <c r="D64" s="1386" t="s">
        <v>54</v>
      </c>
      <c r="E64" s="1386">
        <v>46171</v>
      </c>
      <c r="F64" s="1385" t="s">
        <v>53</v>
      </c>
      <c r="G64" s="1254"/>
      <c r="H64" s="1565">
        <v>87</v>
      </c>
      <c r="I64" s="372" t="s">
        <v>616</v>
      </c>
      <c r="J64" s="1058" t="s">
        <v>30</v>
      </c>
      <c r="K64" s="1566"/>
      <c r="L64" s="1386"/>
      <c r="M64" s="372" t="s">
        <v>110</v>
      </c>
      <c r="N64" s="991">
        <v>64040</v>
      </c>
      <c r="O64" s="372" t="s">
        <v>110</v>
      </c>
      <c r="P64" s="707" t="s">
        <v>35</v>
      </c>
      <c r="Q64" s="1568">
        <v>46174</v>
      </c>
      <c r="R64" s="1568"/>
      <c r="S64" s="1568"/>
      <c r="T64" s="1568"/>
      <c r="U64" s="1568"/>
      <c r="V64" s="1569">
        <v>4888</v>
      </c>
      <c r="W64" s="1570"/>
      <c r="X64" s="1570">
        <f>SUM(V64-W64)</f>
        <v>4888</v>
      </c>
      <c r="Y64" s="1241">
        <f>IFERROR($W64/$V64, 0)</f>
        <v>0</v>
      </c>
      <c r="Z64" s="1590"/>
      <c r="AA64" s="1590"/>
      <c r="AB64" s="697">
        <v>0</v>
      </c>
      <c r="AC64" s="697">
        <v>0</v>
      </c>
      <c r="AD64" s="1056">
        <v>0</v>
      </c>
      <c r="AE64" s="1242" t="s">
        <v>639</v>
      </c>
      <c r="AF64" s="727"/>
    </row>
    <row r="65" spans="1:32" ht="24.75" customHeight="1">
      <c r="A65" s="1519" t="s">
        <v>640</v>
      </c>
      <c r="B65" s="1062" t="s">
        <v>34</v>
      </c>
      <c r="C65" s="1387">
        <v>46191</v>
      </c>
      <c r="D65" s="1386" t="s">
        <v>54</v>
      </c>
      <c r="E65" s="1386">
        <v>46163</v>
      </c>
      <c r="F65" s="1385" t="s">
        <v>53</v>
      </c>
      <c r="G65" s="1254" t="s">
        <v>641</v>
      </c>
      <c r="H65" s="1565">
        <v>82</v>
      </c>
      <c r="I65" s="372" t="s">
        <v>616</v>
      </c>
      <c r="J65" s="1058" t="s">
        <v>30</v>
      </c>
      <c r="K65" s="1566"/>
      <c r="L65" s="1386"/>
      <c r="M65" s="372" t="s">
        <v>110</v>
      </c>
      <c r="N65" s="991">
        <v>60234</v>
      </c>
      <c r="O65" s="372" t="s">
        <v>110</v>
      </c>
      <c r="P65" s="707" t="s">
        <v>35</v>
      </c>
      <c r="Q65" s="1568">
        <v>46164</v>
      </c>
      <c r="R65" s="1568"/>
      <c r="S65" s="1568"/>
      <c r="T65" s="1568"/>
      <c r="U65" s="1568"/>
      <c r="V65" s="1569">
        <v>4497</v>
      </c>
      <c r="W65" s="1570"/>
      <c r="X65" s="1570">
        <f>SUM(V65-W65)</f>
        <v>4497</v>
      </c>
      <c r="Y65" s="1241">
        <f>IFERROR($W65/$V65, 0)</f>
        <v>0</v>
      </c>
      <c r="Z65" s="1590"/>
      <c r="AA65" s="1590"/>
      <c r="AB65" s="697">
        <v>0</v>
      </c>
      <c r="AC65" s="697">
        <v>0</v>
      </c>
      <c r="AD65" s="1056">
        <v>0</v>
      </c>
      <c r="AE65" s="1242" t="s">
        <v>639</v>
      </c>
      <c r="AF65" s="727"/>
    </row>
    <row r="66" spans="1:32" ht="24.75" customHeight="1">
      <c r="A66" s="1519" t="s">
        <v>642</v>
      </c>
      <c r="B66" s="1062" t="s">
        <v>34</v>
      </c>
      <c r="C66" s="1387">
        <v>46191</v>
      </c>
      <c r="D66" s="1386" t="s">
        <v>54</v>
      </c>
      <c r="E66" s="1386">
        <v>46171</v>
      </c>
      <c r="F66" s="1385" t="s">
        <v>53</v>
      </c>
      <c r="G66" s="1254"/>
      <c r="H66" s="1565">
        <v>55</v>
      </c>
      <c r="I66" s="372" t="s">
        <v>616</v>
      </c>
      <c r="J66" s="1058" t="s">
        <v>30</v>
      </c>
      <c r="K66" s="1566"/>
      <c r="L66" s="1386"/>
      <c r="M66" s="372" t="s">
        <v>110</v>
      </c>
      <c r="N66" s="991">
        <v>45757.7</v>
      </c>
      <c r="O66" s="372" t="s">
        <v>110</v>
      </c>
      <c r="P66" s="707" t="s">
        <v>35</v>
      </c>
      <c r="Q66" s="1568">
        <v>46174</v>
      </c>
      <c r="R66" s="1568"/>
      <c r="S66" s="1568"/>
      <c r="T66" s="1568"/>
      <c r="U66" s="1568"/>
      <c r="V66" s="1569">
        <v>3537</v>
      </c>
      <c r="W66" s="1570"/>
      <c r="X66" s="1570">
        <f>SUM(V66-W66)</f>
        <v>3537</v>
      </c>
      <c r="Y66" s="1241">
        <f>IFERROR($W66/$V66, 0)</f>
        <v>0</v>
      </c>
      <c r="Z66" s="1590"/>
      <c r="AA66" s="1590"/>
      <c r="AB66" s="697">
        <v>0</v>
      </c>
      <c r="AC66" s="697">
        <v>0</v>
      </c>
      <c r="AD66" s="1056">
        <v>0</v>
      </c>
      <c r="AE66" s="1242" t="s">
        <v>639</v>
      </c>
      <c r="AF66" s="727"/>
    </row>
    <row r="67" spans="1:32" ht="24.75" customHeight="1">
      <c r="A67" s="1519" t="s">
        <v>643</v>
      </c>
      <c r="B67" s="1062" t="s">
        <v>34</v>
      </c>
      <c r="C67" s="1387">
        <v>46191</v>
      </c>
      <c r="D67" s="1386" t="s">
        <v>54</v>
      </c>
      <c r="E67" s="1386">
        <v>46171</v>
      </c>
      <c r="F67" s="1385" t="s">
        <v>53</v>
      </c>
      <c r="G67" s="1254"/>
      <c r="H67" s="1565">
        <v>54</v>
      </c>
      <c r="I67" s="372" t="s">
        <v>616</v>
      </c>
      <c r="J67" s="1058" t="s">
        <v>30</v>
      </c>
      <c r="K67" s="1566"/>
      <c r="L67" s="1386"/>
      <c r="M67" s="372" t="s">
        <v>110</v>
      </c>
      <c r="N67" s="991">
        <v>39903.550000000003</v>
      </c>
      <c r="O67" s="372" t="s">
        <v>110</v>
      </c>
      <c r="P67" s="707" t="s">
        <v>35</v>
      </c>
      <c r="Q67" s="1568">
        <v>46174</v>
      </c>
      <c r="R67" s="1568"/>
      <c r="S67" s="1568"/>
      <c r="T67" s="1568"/>
      <c r="U67" s="1568"/>
      <c r="V67" s="1569">
        <v>3000</v>
      </c>
      <c r="W67" s="1570"/>
      <c r="X67" s="1570">
        <f>SUM(V67-W67)</f>
        <v>3000</v>
      </c>
      <c r="Y67" s="1241">
        <f>IFERROR($W67/$V67, 0)</f>
        <v>0</v>
      </c>
      <c r="Z67" s="1590"/>
      <c r="AA67" s="1590"/>
      <c r="AB67" s="697">
        <v>0</v>
      </c>
      <c r="AC67" s="697">
        <v>0</v>
      </c>
      <c r="AD67" s="1056">
        <v>0</v>
      </c>
      <c r="AE67" s="1242" t="s">
        <v>639</v>
      </c>
      <c r="AF67" s="727"/>
    </row>
    <row r="68" spans="1:32" ht="24.75" customHeight="1">
      <c r="A68" s="1519" t="s">
        <v>644</v>
      </c>
      <c r="B68" s="1062" t="s">
        <v>34</v>
      </c>
      <c r="C68" s="1387">
        <v>46191</v>
      </c>
      <c r="D68" s="1386" t="s">
        <v>54</v>
      </c>
      <c r="E68" s="1386">
        <v>46171</v>
      </c>
      <c r="F68" s="1385" t="s">
        <v>53</v>
      </c>
      <c r="G68" s="1254"/>
      <c r="H68" s="1565">
        <v>78</v>
      </c>
      <c r="I68" s="372" t="s">
        <v>616</v>
      </c>
      <c r="J68" s="1058" t="s">
        <v>30</v>
      </c>
      <c r="K68" s="1566"/>
      <c r="L68" s="1386"/>
      <c r="M68" s="372" t="s">
        <v>110</v>
      </c>
      <c r="N68" s="991">
        <v>58190</v>
      </c>
      <c r="O68" s="372" t="s">
        <v>110</v>
      </c>
      <c r="P68" s="707" t="s">
        <v>35</v>
      </c>
      <c r="Q68" s="1568">
        <v>46174</v>
      </c>
      <c r="R68" s="1568"/>
      <c r="S68" s="1568"/>
      <c r="T68" s="1568"/>
      <c r="U68" s="1568"/>
      <c r="V68" s="1569">
        <v>4283</v>
      </c>
      <c r="W68" s="1570"/>
      <c r="X68" s="1570">
        <f>SUM(V68-W68)</f>
        <v>4283</v>
      </c>
      <c r="Y68" s="1241">
        <f>IFERROR($W68/$V68, 0)</f>
        <v>0</v>
      </c>
      <c r="Z68" s="1590"/>
      <c r="AA68" s="1590"/>
      <c r="AB68" s="697">
        <v>0</v>
      </c>
      <c r="AC68" s="697">
        <v>0</v>
      </c>
      <c r="AD68" s="1056">
        <v>0</v>
      </c>
      <c r="AE68" s="1242" t="s">
        <v>639</v>
      </c>
      <c r="AF68" s="727"/>
    </row>
    <row r="69" spans="1:32" ht="24.75" customHeight="1">
      <c r="A69" s="1519" t="s">
        <v>645</v>
      </c>
      <c r="B69" s="1062" t="s">
        <v>34</v>
      </c>
      <c r="C69" s="1387">
        <v>46191</v>
      </c>
      <c r="D69" s="1386" t="s">
        <v>473</v>
      </c>
      <c r="E69" s="1386">
        <v>46142</v>
      </c>
      <c r="F69" s="1385" t="s">
        <v>53</v>
      </c>
      <c r="G69" s="1254"/>
      <c r="H69" s="1565">
        <v>75</v>
      </c>
      <c r="I69" s="372" t="s">
        <v>616</v>
      </c>
      <c r="J69" s="1058" t="s">
        <v>30</v>
      </c>
      <c r="K69" s="1566"/>
      <c r="L69" s="1386"/>
      <c r="M69" s="372" t="s">
        <v>110</v>
      </c>
      <c r="N69" s="991">
        <v>61026</v>
      </c>
      <c r="O69" s="372" t="s">
        <v>110</v>
      </c>
      <c r="P69" s="707" t="s">
        <v>35</v>
      </c>
      <c r="Q69" s="1568">
        <v>46144</v>
      </c>
      <c r="R69" s="1568"/>
      <c r="S69" s="1568"/>
      <c r="T69" s="1568"/>
      <c r="U69" s="1568"/>
      <c r="V69" s="1569">
        <v>4683</v>
      </c>
      <c r="W69" s="1570">
        <v>851</v>
      </c>
      <c r="X69" s="1570">
        <f>SUM(V69-W69)</f>
        <v>3832</v>
      </c>
      <c r="Y69" s="1241">
        <f>IFERROR($W69/$V69, 0)</f>
        <v>0.18172111894084989</v>
      </c>
      <c r="Z69" s="1568">
        <v>46177</v>
      </c>
      <c r="AA69" s="1568"/>
      <c r="AB69" s="697">
        <v>0</v>
      </c>
      <c r="AC69" s="697">
        <v>0</v>
      </c>
      <c r="AD69" s="1056">
        <v>0</v>
      </c>
      <c r="AE69" s="1242" t="s">
        <v>639</v>
      </c>
      <c r="AF69" s="727"/>
    </row>
    <row r="70" spans="1:32" ht="24.75" customHeight="1">
      <c r="A70" s="1389" t="s">
        <v>646</v>
      </c>
      <c r="B70" s="1062" t="s">
        <v>34</v>
      </c>
      <c r="C70" s="1387">
        <v>46191</v>
      </c>
      <c r="D70" s="1386" t="s">
        <v>54</v>
      </c>
      <c r="E70" s="1386">
        <v>46184</v>
      </c>
      <c r="F70" s="1385" t="s">
        <v>53</v>
      </c>
      <c r="G70" s="1254"/>
      <c r="H70" s="1565">
        <v>65</v>
      </c>
      <c r="I70" s="372" t="s">
        <v>556</v>
      </c>
      <c r="J70" s="1058" t="s">
        <v>30</v>
      </c>
      <c r="K70" s="1566"/>
      <c r="L70" s="1386"/>
      <c r="M70" s="372" t="s">
        <v>110</v>
      </c>
      <c r="N70" s="991">
        <v>45252</v>
      </c>
      <c r="O70" s="372" t="s">
        <v>110</v>
      </c>
      <c r="P70" s="707" t="s">
        <v>32</v>
      </c>
      <c r="Q70" s="1568"/>
      <c r="R70" s="1568"/>
      <c r="S70" s="1568"/>
      <c r="T70" s="1568"/>
      <c r="U70" s="1568"/>
      <c r="V70" s="1569">
        <v>3360</v>
      </c>
      <c r="W70" s="1570"/>
      <c r="X70" s="1570">
        <f>SUM(V70-W70)</f>
        <v>3360</v>
      </c>
      <c r="Y70" s="1241">
        <f>IFERROR($W70/$V70, 0)</f>
        <v>0</v>
      </c>
      <c r="Z70" s="1590"/>
      <c r="AA70" s="1590"/>
      <c r="AB70" s="697">
        <v>0</v>
      </c>
      <c r="AC70" s="697">
        <v>0</v>
      </c>
      <c r="AD70" s="1056">
        <v>0</v>
      </c>
      <c r="AE70" s="1242" t="s">
        <v>647</v>
      </c>
      <c r="AF70" s="727"/>
    </row>
    <row r="71" spans="1:32" ht="24.75" customHeight="1">
      <c r="A71" s="1406" t="s">
        <v>648</v>
      </c>
      <c r="B71" s="1062" t="s">
        <v>34</v>
      </c>
      <c r="C71" s="1387">
        <v>46191</v>
      </c>
      <c r="D71" s="1386" t="s">
        <v>54</v>
      </c>
      <c r="E71" s="1386">
        <v>46184</v>
      </c>
      <c r="F71" s="1385" t="s">
        <v>53</v>
      </c>
      <c r="G71" s="1254"/>
      <c r="H71" s="1565">
        <v>21</v>
      </c>
      <c r="I71" s="372" t="s">
        <v>556</v>
      </c>
      <c r="J71" s="742" t="s">
        <v>30</v>
      </c>
      <c r="K71" s="742"/>
      <c r="L71" s="1386"/>
      <c r="M71" s="372" t="s">
        <v>110</v>
      </c>
      <c r="N71" s="991">
        <v>38308</v>
      </c>
      <c r="O71" s="372" t="s">
        <v>110</v>
      </c>
      <c r="P71" s="707" t="s">
        <v>32</v>
      </c>
      <c r="Q71" s="1568"/>
      <c r="R71" s="1568"/>
      <c r="S71" s="1568"/>
      <c r="T71" s="1568"/>
      <c r="U71" s="1568"/>
      <c r="V71" s="1569">
        <v>3379</v>
      </c>
      <c r="W71" s="1570"/>
      <c r="X71" s="1570">
        <f>SUM(V71-W71)</f>
        <v>3379</v>
      </c>
      <c r="Y71" s="1241">
        <f>IFERROR($W71/$V71, 0)</f>
        <v>0</v>
      </c>
      <c r="Z71" s="1590"/>
      <c r="AA71" s="1590"/>
      <c r="AB71" s="697">
        <v>0</v>
      </c>
      <c r="AC71" s="697">
        <v>0</v>
      </c>
      <c r="AD71" s="1056">
        <v>0</v>
      </c>
      <c r="AE71" s="1242" t="s">
        <v>649</v>
      </c>
      <c r="AF71" s="727"/>
    </row>
    <row r="72" spans="1:32" ht="24.75" customHeight="1">
      <c r="A72" s="1389" t="s">
        <v>650</v>
      </c>
      <c r="B72" s="1062" t="s">
        <v>34</v>
      </c>
      <c r="C72" s="1387">
        <v>46191</v>
      </c>
      <c r="D72" s="1386" t="s">
        <v>54</v>
      </c>
      <c r="E72" s="1386">
        <v>46169</v>
      </c>
      <c r="F72" s="1385" t="s">
        <v>53</v>
      </c>
      <c r="G72" s="1254" t="s">
        <v>651</v>
      </c>
      <c r="H72" s="1565">
        <v>85</v>
      </c>
      <c r="I72" s="372" t="s">
        <v>556</v>
      </c>
      <c r="J72" s="1058" t="s">
        <v>30</v>
      </c>
      <c r="K72" s="1566"/>
      <c r="L72" s="1386"/>
      <c r="M72" s="372" t="s">
        <v>110</v>
      </c>
      <c r="N72" s="991">
        <v>56492</v>
      </c>
      <c r="O72" s="372" t="s">
        <v>110</v>
      </c>
      <c r="P72" s="707" t="s">
        <v>35</v>
      </c>
      <c r="Q72" s="1568">
        <v>46170</v>
      </c>
      <c r="R72" s="1568"/>
      <c r="S72" s="1568"/>
      <c r="T72" s="1568"/>
      <c r="U72" s="1568"/>
      <c r="V72" s="1569">
        <v>4054</v>
      </c>
      <c r="W72" s="1591">
        <v>1633</v>
      </c>
      <c r="X72" s="1570">
        <f>SUM(V72-W72)</f>
        <v>2421</v>
      </c>
      <c r="Y72" s="1241">
        <f>IFERROR($W72/$V72, 0)</f>
        <v>0.40281203749383326</v>
      </c>
      <c r="Z72" s="1568">
        <v>46184</v>
      </c>
      <c r="AA72" s="1590"/>
      <c r="AB72" s="697">
        <v>0</v>
      </c>
      <c r="AC72" s="697">
        <v>0</v>
      </c>
      <c r="AD72" s="1056">
        <v>0</v>
      </c>
      <c r="AE72" s="1242" t="s">
        <v>647</v>
      </c>
      <c r="AF72" s="727"/>
    </row>
    <row r="73" spans="1:32" ht="24.75" customHeight="1">
      <c r="A73" s="1389" t="s">
        <v>652</v>
      </c>
      <c r="B73" s="1062" t="s">
        <v>34</v>
      </c>
      <c r="C73" s="1387">
        <v>46191</v>
      </c>
      <c r="D73" s="1386" t="s">
        <v>54</v>
      </c>
      <c r="E73" s="1386">
        <v>46169</v>
      </c>
      <c r="F73" s="1385" t="s">
        <v>53</v>
      </c>
      <c r="G73" s="1254" t="s">
        <v>653</v>
      </c>
      <c r="H73" s="1565">
        <v>87</v>
      </c>
      <c r="I73" s="372" t="s">
        <v>556</v>
      </c>
      <c r="J73" s="1058" t="s">
        <v>30</v>
      </c>
      <c r="K73" s="1566"/>
      <c r="L73" s="1386"/>
      <c r="M73" s="372" t="s">
        <v>110</v>
      </c>
      <c r="N73" s="991">
        <v>59286</v>
      </c>
      <c r="O73" s="372" t="s">
        <v>110</v>
      </c>
      <c r="P73" s="707" t="s">
        <v>35</v>
      </c>
      <c r="Q73" s="1568">
        <v>46170</v>
      </c>
      <c r="R73" s="1568"/>
      <c r="S73" s="1568"/>
      <c r="T73" s="1568"/>
      <c r="U73" s="1568"/>
      <c r="V73" s="1569">
        <v>4413</v>
      </c>
      <c r="W73" s="1591">
        <v>2019</v>
      </c>
      <c r="X73" s="1570">
        <f>SUM(V73-W73)</f>
        <v>2394</v>
      </c>
      <c r="Y73" s="1241">
        <f>IFERROR($W73/$V73, 0)</f>
        <v>0.45751189666893272</v>
      </c>
      <c r="Z73" s="1568">
        <v>46184</v>
      </c>
      <c r="AA73" s="1590"/>
      <c r="AB73" s="697">
        <v>0</v>
      </c>
      <c r="AC73" s="697">
        <v>0</v>
      </c>
      <c r="AD73" s="1056">
        <v>0</v>
      </c>
      <c r="AE73" s="1242" t="s">
        <v>647</v>
      </c>
      <c r="AF73" s="727"/>
    </row>
    <row r="74" spans="1:32" ht="24.75" customHeight="1">
      <c r="A74" s="1389" t="s">
        <v>654</v>
      </c>
      <c r="B74" s="1062" t="s">
        <v>34</v>
      </c>
      <c r="C74" s="1387">
        <v>46191</v>
      </c>
      <c r="D74" s="1386" t="s">
        <v>54</v>
      </c>
      <c r="E74" s="1386">
        <v>46184</v>
      </c>
      <c r="F74" s="1385" t="s">
        <v>53</v>
      </c>
      <c r="G74" s="1254"/>
      <c r="H74" s="1565">
        <v>77</v>
      </c>
      <c r="I74" s="372" t="s">
        <v>556</v>
      </c>
      <c r="J74" s="1058" t="s">
        <v>30</v>
      </c>
      <c r="K74" s="1566"/>
      <c r="L74" s="1386"/>
      <c r="M74" s="372" t="s">
        <v>110</v>
      </c>
      <c r="N74" s="991">
        <v>52948</v>
      </c>
      <c r="O74" s="372" t="s">
        <v>110</v>
      </c>
      <c r="P74" s="707" t="s">
        <v>32</v>
      </c>
      <c r="Q74" s="1568"/>
      <c r="R74" s="1568"/>
      <c r="S74" s="1568"/>
      <c r="T74" s="1568"/>
      <c r="U74" s="1568"/>
      <c r="V74" s="1569">
        <v>3957</v>
      </c>
      <c r="W74" s="1570"/>
      <c r="X74" s="1570">
        <f>SUM(V74-W74)</f>
        <v>3957</v>
      </c>
      <c r="Y74" s="1241">
        <f>IFERROR($W74/$V74, 0)</f>
        <v>0</v>
      </c>
      <c r="Z74" s="1590"/>
      <c r="AA74" s="1590"/>
      <c r="AB74" s="697">
        <v>0</v>
      </c>
      <c r="AC74" s="697">
        <v>0</v>
      </c>
      <c r="AD74" s="1056">
        <v>0</v>
      </c>
      <c r="AE74" s="1242" t="s">
        <v>647</v>
      </c>
      <c r="AF74" s="727"/>
    </row>
    <row r="75" spans="1:32" ht="24.75" customHeight="1">
      <c r="A75" s="1406" t="s">
        <v>655</v>
      </c>
      <c r="B75" s="1062" t="s">
        <v>34</v>
      </c>
      <c r="C75" s="1387">
        <v>46191</v>
      </c>
      <c r="D75" s="1386" t="s">
        <v>54</v>
      </c>
      <c r="E75" s="1386">
        <v>46184</v>
      </c>
      <c r="F75" s="1385" t="s">
        <v>53</v>
      </c>
      <c r="G75" s="1254"/>
      <c r="H75" s="1565">
        <v>74</v>
      </c>
      <c r="I75" s="372" t="s">
        <v>556</v>
      </c>
      <c r="J75" s="742" t="s">
        <v>30</v>
      </c>
      <c r="K75" s="742"/>
      <c r="L75" s="1386"/>
      <c r="M75" s="372" t="s">
        <v>110</v>
      </c>
      <c r="N75" s="991">
        <v>51256</v>
      </c>
      <c r="O75" s="372" t="s">
        <v>110</v>
      </c>
      <c r="P75" s="707" t="s">
        <v>32</v>
      </c>
      <c r="Q75" s="1568"/>
      <c r="R75" s="1568"/>
      <c r="S75" s="1568"/>
      <c r="T75" s="1568"/>
      <c r="U75" s="1568"/>
      <c r="V75" s="1569">
        <v>3826</v>
      </c>
      <c r="W75" s="1570"/>
      <c r="X75" s="1570">
        <f>SUM(V75-W75)</f>
        <v>3826</v>
      </c>
      <c r="Y75" s="1241">
        <f>IFERROR($W75/$V75, 0)</f>
        <v>0</v>
      </c>
      <c r="Z75" s="1590"/>
      <c r="AA75" s="1590"/>
      <c r="AB75" s="697">
        <v>0</v>
      </c>
      <c r="AC75" s="697">
        <v>0</v>
      </c>
      <c r="AD75" s="1056">
        <v>0</v>
      </c>
      <c r="AE75" s="1242" t="s">
        <v>649</v>
      </c>
      <c r="AF75" s="727"/>
    </row>
    <row r="76" spans="1:32" ht="24.75" customHeight="1">
      <c r="A76" s="1406" t="s">
        <v>656</v>
      </c>
      <c r="B76" s="1062" t="s">
        <v>34</v>
      </c>
      <c r="C76" s="1387">
        <v>46191</v>
      </c>
      <c r="D76" s="1386" t="s">
        <v>54</v>
      </c>
      <c r="E76" s="1386">
        <v>46184</v>
      </c>
      <c r="F76" s="1385" t="s">
        <v>53</v>
      </c>
      <c r="G76" s="1254"/>
      <c r="H76" s="1565">
        <v>73</v>
      </c>
      <c r="I76" s="372" t="s">
        <v>556</v>
      </c>
      <c r="J76" s="1058" t="s">
        <v>30</v>
      </c>
      <c r="K76" s="1566"/>
      <c r="L76" s="1386"/>
      <c r="M76" s="372" t="s">
        <v>110</v>
      </c>
      <c r="N76" s="991">
        <v>61225.25</v>
      </c>
      <c r="O76" s="372" t="s">
        <v>110</v>
      </c>
      <c r="P76" s="707" t="s">
        <v>32</v>
      </c>
      <c r="Q76" s="1568"/>
      <c r="R76" s="1568"/>
      <c r="S76" s="1568"/>
      <c r="T76" s="1568"/>
      <c r="U76" s="1568"/>
      <c r="V76" s="1569">
        <v>4654</v>
      </c>
      <c r="W76" s="1570"/>
      <c r="X76" s="1570">
        <f>SUM(V76-W76)</f>
        <v>4654</v>
      </c>
      <c r="Y76" s="1241">
        <f>IFERROR($W76/$V76, 0)</f>
        <v>0</v>
      </c>
      <c r="Z76" s="1590"/>
      <c r="AA76" s="1590"/>
      <c r="AB76" s="697">
        <v>0</v>
      </c>
      <c r="AC76" s="697">
        <v>0</v>
      </c>
      <c r="AD76" s="1056">
        <v>0</v>
      </c>
      <c r="AE76" s="1242" t="s">
        <v>647</v>
      </c>
      <c r="AF76" s="727"/>
    </row>
    <row r="77" spans="1:32" ht="24.75" customHeight="1">
      <c r="A77" s="1384" t="s">
        <v>657</v>
      </c>
      <c r="B77" s="1416" t="s">
        <v>34</v>
      </c>
      <c r="C77" s="1387">
        <v>46203</v>
      </c>
      <c r="D77" s="1385" t="s">
        <v>50</v>
      </c>
      <c r="E77" s="1386">
        <v>46161</v>
      </c>
      <c r="F77" s="1385" t="s">
        <v>53</v>
      </c>
      <c r="G77" s="1254"/>
      <c r="H77" s="1180">
        <v>0</v>
      </c>
      <c r="I77" s="1261" t="s">
        <v>556</v>
      </c>
      <c r="J77" s="1180" t="s">
        <v>30</v>
      </c>
      <c r="K77" s="1566"/>
      <c r="L77" s="1386"/>
      <c r="M77" s="1180" t="s">
        <v>110</v>
      </c>
      <c r="N77" s="1419">
        <v>36161.25</v>
      </c>
      <c r="O77" s="1180" t="s">
        <v>110</v>
      </c>
      <c r="P77" s="1420" t="s">
        <v>35</v>
      </c>
      <c r="Q77" s="1568">
        <v>46162</v>
      </c>
      <c r="R77" s="1568"/>
      <c r="S77" s="1568"/>
      <c r="T77" s="1568"/>
      <c r="U77" s="1568"/>
      <c r="V77" s="1569">
        <v>2885</v>
      </c>
      <c r="W77" s="1570"/>
      <c r="X77" s="1570">
        <f>SUM(V77-W77)</f>
        <v>2885</v>
      </c>
      <c r="Y77" s="1241">
        <f>IFERROR($W77/$V77, 0)</f>
        <v>0</v>
      </c>
      <c r="Z77" s="1590"/>
      <c r="AA77" s="1590"/>
      <c r="AB77" s="1192">
        <v>0</v>
      </c>
      <c r="AC77" s="1192">
        <v>0</v>
      </c>
      <c r="AD77" s="1226">
        <v>0</v>
      </c>
      <c r="AE77" s="1242" t="s">
        <v>658</v>
      </c>
      <c r="AF77" s="727"/>
    </row>
    <row r="78" spans="1:32" s="708" customFormat="1" ht="24.75" customHeight="1">
      <c r="A78" s="688" t="s">
        <v>659</v>
      </c>
      <c r="B78" s="377" t="s">
        <v>34</v>
      </c>
      <c r="C78" s="1387">
        <v>46181</v>
      </c>
      <c r="D78" s="1385"/>
      <c r="E78" s="1386"/>
      <c r="F78" s="1385"/>
      <c r="G78" s="1254"/>
      <c r="H78" s="1565">
        <v>47</v>
      </c>
      <c r="I78" s="372" t="s">
        <v>556</v>
      </c>
      <c r="J78" s="701" t="s">
        <v>30</v>
      </c>
      <c r="K78" s="1566"/>
      <c r="L78" s="1386"/>
      <c r="M78" s="701" t="s">
        <v>110</v>
      </c>
      <c r="N78" s="705">
        <v>36936</v>
      </c>
      <c r="O78" s="701" t="s">
        <v>110</v>
      </c>
      <c r="P78" s="707" t="s">
        <v>32</v>
      </c>
      <c r="Q78" s="1568"/>
      <c r="R78" s="1568"/>
      <c r="S78" s="1568"/>
      <c r="T78" s="1568"/>
      <c r="U78" s="1568"/>
      <c r="V78" s="1569">
        <v>2724</v>
      </c>
      <c r="W78" s="1570"/>
      <c r="X78" s="1570">
        <f>SUM(V78-W78)</f>
        <v>2724</v>
      </c>
      <c r="Y78" s="1241">
        <f>IFERROR($W78/$V78, 0)</f>
        <v>0</v>
      </c>
      <c r="Z78" s="1590"/>
      <c r="AA78" s="1590"/>
      <c r="AB78" s="697">
        <v>0</v>
      </c>
      <c r="AC78" s="697">
        <v>0</v>
      </c>
      <c r="AD78" s="1056">
        <v>0</v>
      </c>
      <c r="AE78" s="1242" t="s">
        <v>660</v>
      </c>
      <c r="AF78" s="1383"/>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663</v>
      </c>
      <c r="AF79" s="727"/>
    </row>
    <row r="80" spans="1:32" ht="24.75" customHeight="1">
      <c r="A80" s="1384" t="s">
        <v>664</v>
      </c>
      <c r="B80" s="377" t="s">
        <v>34</v>
      </c>
      <c r="C80" s="1387">
        <v>46172</v>
      </c>
      <c r="D80" s="1385" t="s">
        <v>50</v>
      </c>
      <c r="E80" s="1386">
        <v>46143</v>
      </c>
      <c r="F80" s="1385"/>
      <c r="G80" s="1240"/>
      <c r="H80" s="990">
        <v>0</v>
      </c>
      <c r="I80" s="372" t="s">
        <v>556</v>
      </c>
      <c r="J80" s="701" t="s">
        <v>30</v>
      </c>
      <c r="K80" s="1566"/>
      <c r="L80" s="1386"/>
      <c r="M80" s="701" t="s">
        <v>110</v>
      </c>
      <c r="N80" s="705">
        <v>3443</v>
      </c>
      <c r="O80" s="701" t="s">
        <v>110</v>
      </c>
      <c r="P80" s="693" t="s">
        <v>35</v>
      </c>
      <c r="Q80" s="1568">
        <v>46147</v>
      </c>
      <c r="R80" s="1568"/>
      <c r="S80" s="1568"/>
      <c r="T80" s="1568"/>
      <c r="U80" s="1568"/>
      <c r="V80" s="1570">
        <v>224</v>
      </c>
      <c r="W80" s="1570"/>
      <c r="X80" s="1570">
        <f>SUM(V80-W80)</f>
        <v>224</v>
      </c>
      <c r="Y80" s="1241">
        <f>IFERROR($W80/$V80, 0)</f>
        <v>0</v>
      </c>
      <c r="Z80" s="1568"/>
      <c r="AA80" s="1568"/>
      <c r="AB80" s="697">
        <v>0</v>
      </c>
      <c r="AC80" s="697">
        <v>0</v>
      </c>
      <c r="AD80" s="703">
        <v>0</v>
      </c>
      <c r="AE80" s="1242"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678</v>
      </c>
      <c r="AF85" s="727"/>
    </row>
    <row r="86" spans="1:32" ht="24.75" customHeight="1">
      <c r="A86" s="1384" t="s">
        <v>679</v>
      </c>
      <c r="B86" s="1182" t="s">
        <v>37</v>
      </c>
      <c r="C86" s="1387">
        <v>46208</v>
      </c>
      <c r="D86" s="1385"/>
      <c r="E86" s="1386"/>
      <c r="F86" s="1385"/>
      <c r="G86" s="1240"/>
      <c r="H86" s="1565">
        <v>56</v>
      </c>
      <c r="I86" s="1261" t="s">
        <v>556</v>
      </c>
      <c r="J86" s="1263" t="s">
        <v>30</v>
      </c>
      <c r="K86" s="1566"/>
      <c r="L86" s="1386"/>
      <c r="M86" s="1180" t="s">
        <v>110</v>
      </c>
      <c r="N86" s="1567">
        <v>38720</v>
      </c>
      <c r="O86" s="1181" t="s">
        <v>110</v>
      </c>
      <c r="P86" s="1339" t="s">
        <v>32</v>
      </c>
      <c r="Q86" s="1568"/>
      <c r="R86" s="1568"/>
      <c r="S86" s="1568"/>
      <c r="T86" s="1568"/>
      <c r="U86" s="1568"/>
      <c r="V86" s="1569">
        <v>3134</v>
      </c>
      <c r="W86" s="1570"/>
      <c r="X86" s="1570">
        <f>SUM(V86-W86)</f>
        <v>3134</v>
      </c>
      <c r="Y86" s="1241">
        <f>IFERROR($W86/$V86, 0)</f>
        <v>0</v>
      </c>
      <c r="Z86" s="1592"/>
      <c r="AA86" s="1593"/>
      <c r="AB86" s="815">
        <v>0</v>
      </c>
      <c r="AC86" s="818">
        <v>0</v>
      </c>
      <c r="AD86" s="734">
        <v>0</v>
      </c>
      <c r="AE86" s="1242" t="s">
        <v>680</v>
      </c>
      <c r="AF86" s="727"/>
    </row>
    <row r="87" spans="1:32" ht="24.75" customHeight="1">
      <c r="A87" s="1384" t="s">
        <v>681</v>
      </c>
      <c r="B87" s="1182" t="s">
        <v>37</v>
      </c>
      <c r="C87" s="1387">
        <v>46229</v>
      </c>
      <c r="D87" s="1385"/>
      <c r="E87" s="1386"/>
      <c r="F87" s="1385"/>
      <c r="G87" s="1240"/>
      <c r="H87" s="1565">
        <v>80</v>
      </c>
      <c r="I87" s="1261" t="s">
        <v>556</v>
      </c>
      <c r="J87" s="1263" t="s">
        <v>30</v>
      </c>
      <c r="K87" s="1566"/>
      <c r="L87" s="1386"/>
      <c r="M87" s="1180" t="s">
        <v>110</v>
      </c>
      <c r="N87" s="1419">
        <v>77657.7</v>
      </c>
      <c r="O87" s="1181" t="s">
        <v>110</v>
      </c>
      <c r="P87" s="1339" t="s">
        <v>32</v>
      </c>
      <c r="Q87" s="1568"/>
      <c r="R87" s="1568"/>
      <c r="S87" s="1568"/>
      <c r="T87" s="1568"/>
      <c r="U87" s="1568"/>
      <c r="V87" s="1569">
        <v>6243</v>
      </c>
      <c r="W87" s="1570"/>
      <c r="X87" s="1570">
        <f>SUM(V87-W87)</f>
        <v>6243</v>
      </c>
      <c r="Y87" s="1241">
        <f>IFERROR($W87/$V87, 0)</f>
        <v>0</v>
      </c>
      <c r="Z87" s="1568"/>
      <c r="AA87" s="1368"/>
      <c r="AB87" s="1337">
        <v>0</v>
      </c>
      <c r="AC87" s="1521">
        <v>0</v>
      </c>
      <c r="AD87" s="1424">
        <v>0</v>
      </c>
      <c r="AE87" s="1242" t="s">
        <v>682</v>
      </c>
      <c r="AF87" s="727"/>
    </row>
    <row r="88" spans="1:32" ht="24.75" customHeight="1">
      <c r="A88" s="1384" t="s">
        <v>683</v>
      </c>
      <c r="B88" s="1182" t="s">
        <v>37</v>
      </c>
      <c r="C88" s="1387">
        <v>46229</v>
      </c>
      <c r="D88" s="1385"/>
      <c r="E88" s="1386"/>
      <c r="F88" s="1385"/>
      <c r="G88" s="1240"/>
      <c r="H88" s="1565">
        <v>82</v>
      </c>
      <c r="I88" s="1261" t="s">
        <v>556</v>
      </c>
      <c r="J88" s="1263" t="s">
        <v>30</v>
      </c>
      <c r="K88" s="1566"/>
      <c r="L88" s="1386"/>
      <c r="M88" s="1180" t="s">
        <v>110</v>
      </c>
      <c r="N88" s="1419">
        <v>85513</v>
      </c>
      <c r="O88" s="1181" t="s">
        <v>110</v>
      </c>
      <c r="P88" s="1339" t="s">
        <v>32</v>
      </c>
      <c r="Q88" s="1568"/>
      <c r="R88" s="1568"/>
      <c r="S88" s="1568"/>
      <c r="T88" s="1568"/>
      <c r="U88" s="1568"/>
      <c r="V88" s="1569">
        <v>6678</v>
      </c>
      <c r="W88" s="1570"/>
      <c r="X88" s="1570">
        <f>SUM(V88-W88)</f>
        <v>6678</v>
      </c>
      <c r="Y88" s="1241">
        <f>IFERROR($W88/$V88, 0)</f>
        <v>0</v>
      </c>
      <c r="Z88" s="1568"/>
      <c r="AA88" s="1368"/>
      <c r="AB88" s="1337">
        <v>0</v>
      </c>
      <c r="AC88" s="1521">
        <v>0</v>
      </c>
      <c r="AD88" s="1424">
        <v>0</v>
      </c>
      <c r="AE88" s="1242" t="s">
        <v>682</v>
      </c>
      <c r="AF88" s="727"/>
    </row>
    <row r="89" spans="1:32" ht="24.75" customHeight="1">
      <c r="A89" s="1384" t="s">
        <v>684</v>
      </c>
      <c r="B89" s="1182" t="s">
        <v>37</v>
      </c>
      <c r="C89" s="1387">
        <v>46227</v>
      </c>
      <c r="D89" s="1385"/>
      <c r="E89" s="1386"/>
      <c r="F89" s="1385"/>
      <c r="G89" s="1240"/>
      <c r="H89" s="1565">
        <v>0</v>
      </c>
      <c r="I89" s="1261" t="s">
        <v>556</v>
      </c>
      <c r="J89" s="1263" t="s">
        <v>30</v>
      </c>
      <c r="K89" s="1566"/>
      <c r="L89" s="1386"/>
      <c r="M89" s="1180" t="s">
        <v>110</v>
      </c>
      <c r="N89" s="1567">
        <v>25174.45</v>
      </c>
      <c r="O89" s="1181" t="s">
        <v>110</v>
      </c>
      <c r="P89" s="1339" t="s">
        <v>32</v>
      </c>
      <c r="Q89" s="1568"/>
      <c r="R89" s="1568"/>
      <c r="S89" s="1568"/>
      <c r="T89" s="1568"/>
      <c r="U89" s="1568"/>
      <c r="V89" s="1569">
        <v>2721</v>
      </c>
      <c r="W89" s="1570"/>
      <c r="X89" s="1570">
        <f>SUM(V89-W89)</f>
        <v>2721</v>
      </c>
      <c r="Y89" s="1241">
        <f>IFERROR($W89/$V89, 0)</f>
        <v>0</v>
      </c>
      <c r="Z89" s="1594"/>
      <c r="AA89" s="1517"/>
      <c r="AB89" s="815">
        <v>0</v>
      </c>
      <c r="AC89" s="818">
        <v>0</v>
      </c>
      <c r="AD89" s="734">
        <v>0</v>
      </c>
      <c r="AE89" s="1242" t="s">
        <v>685</v>
      </c>
      <c r="AF89" s="727"/>
    </row>
    <row r="90" spans="1:32" ht="24.75" customHeight="1">
      <c r="A90" s="1389" t="s">
        <v>686</v>
      </c>
      <c r="B90" s="1390" t="s">
        <v>37</v>
      </c>
      <c r="C90" s="699">
        <v>46187</v>
      </c>
      <c r="D90" s="1385" t="s">
        <v>471</v>
      </c>
      <c r="E90" s="1386">
        <v>46171</v>
      </c>
      <c r="F90" s="1385" t="s">
        <v>51</v>
      </c>
      <c r="G90" s="1240"/>
      <c r="H90" s="1565">
        <v>53</v>
      </c>
      <c r="I90" s="1261" t="s">
        <v>556</v>
      </c>
      <c r="J90" s="1263" t="s">
        <v>30</v>
      </c>
      <c r="K90" s="1365"/>
      <c r="L90" s="1239"/>
      <c r="M90" s="1180" t="s">
        <v>110</v>
      </c>
      <c r="N90" s="1366">
        <v>56455</v>
      </c>
      <c r="O90" s="1181" t="s">
        <v>110</v>
      </c>
      <c r="P90" s="1339" t="s">
        <v>35</v>
      </c>
      <c r="Q90" s="1568">
        <v>46174</v>
      </c>
      <c r="R90" s="1568"/>
      <c r="S90" s="1568"/>
      <c r="T90" s="1568"/>
      <c r="U90" s="1568"/>
      <c r="V90" s="1569">
        <v>4814</v>
      </c>
      <c r="W90" s="1591">
        <v>3685</v>
      </c>
      <c r="X90" s="1570">
        <f>SUM(V90-W90)</f>
        <v>1129</v>
      </c>
      <c r="Y90" s="1241">
        <f>IFERROR($W90/$V90, 0)</f>
        <v>0.76547569588699627</v>
      </c>
      <c r="Z90" s="1568">
        <v>46184</v>
      </c>
      <c r="AA90" s="1594"/>
      <c r="AB90" s="928">
        <v>0</v>
      </c>
      <c r="AC90" s="735">
        <v>0</v>
      </c>
      <c r="AD90" s="734">
        <v>0</v>
      </c>
      <c r="AE90" s="1242" t="s">
        <v>687</v>
      </c>
      <c r="AF90" s="727"/>
    </row>
    <row r="91" spans="1:32" ht="24.75" customHeight="1">
      <c r="A91" s="1389" t="s">
        <v>688</v>
      </c>
      <c r="B91" s="1390" t="s">
        <v>37</v>
      </c>
      <c r="C91" s="699">
        <v>46181</v>
      </c>
      <c r="D91" s="1385" t="s">
        <v>471</v>
      </c>
      <c r="E91" s="1386">
        <v>46141</v>
      </c>
      <c r="F91" s="1385" t="s">
        <v>51</v>
      </c>
      <c r="G91" s="1240"/>
      <c r="H91" s="1565">
        <v>74</v>
      </c>
      <c r="I91" s="1261" t="s">
        <v>556</v>
      </c>
      <c r="J91" s="1263" t="s">
        <v>30</v>
      </c>
      <c r="K91" s="1566"/>
      <c r="L91" s="1386"/>
      <c r="M91" s="1180" t="s">
        <v>110</v>
      </c>
      <c r="N91" s="1366">
        <v>92274</v>
      </c>
      <c r="O91" s="1181" t="s">
        <v>110</v>
      </c>
      <c r="P91" s="1339" t="s">
        <v>29</v>
      </c>
      <c r="Q91" s="1568">
        <v>46142</v>
      </c>
      <c r="R91" s="1568"/>
      <c r="S91" s="1568"/>
      <c r="T91" s="1568"/>
      <c r="U91" s="1568"/>
      <c r="V91" s="1569">
        <v>8145</v>
      </c>
      <c r="W91" s="1570">
        <v>7162</v>
      </c>
      <c r="X91" s="1570">
        <f>SUM(V91-W91)</f>
        <v>983</v>
      </c>
      <c r="Y91" s="1241">
        <f>IFERROR($W91/$V91, 0)</f>
        <v>0.87931246163290366</v>
      </c>
      <c r="Z91" s="1568">
        <v>46149</v>
      </c>
      <c r="AA91" s="1568"/>
      <c r="AB91" s="697">
        <v>0</v>
      </c>
      <c r="AC91" s="697">
        <v>0</v>
      </c>
      <c r="AD91" s="703">
        <v>0</v>
      </c>
      <c r="AE91" s="1242" t="s">
        <v>689</v>
      </c>
      <c r="AF91" s="727"/>
    </row>
    <row r="92" spans="1:32" ht="24.75" customHeight="1">
      <c r="A92" s="1384" t="s">
        <v>690</v>
      </c>
      <c r="B92" s="1390" t="s">
        <v>37</v>
      </c>
      <c r="C92" s="1387">
        <v>46215</v>
      </c>
      <c r="D92" s="1385"/>
      <c r="E92" s="1386"/>
      <c r="F92" s="1385"/>
      <c r="G92" s="1240"/>
      <c r="H92" s="1565">
        <v>48</v>
      </c>
      <c r="I92" s="1261" t="s">
        <v>556</v>
      </c>
      <c r="J92" s="1263" t="s">
        <v>30</v>
      </c>
      <c r="K92" s="1566"/>
      <c r="L92" s="1386"/>
      <c r="M92" s="1180" t="s">
        <v>110</v>
      </c>
      <c r="N92" s="1366">
        <v>50669</v>
      </c>
      <c r="O92" s="1181" t="s">
        <v>110</v>
      </c>
      <c r="P92" s="1339" t="s">
        <v>32</v>
      </c>
      <c r="Q92" s="1568"/>
      <c r="R92" s="1568"/>
      <c r="S92" s="1568"/>
      <c r="T92" s="1568"/>
      <c r="U92" s="1568"/>
      <c r="V92" s="1569">
        <v>3600</v>
      </c>
      <c r="W92" s="1570"/>
      <c r="X92" s="1570">
        <f>SUM(V92-W92)</f>
        <v>3600</v>
      </c>
      <c r="Y92" s="1241">
        <f>IFERROR($W92/$V92, 0)</f>
        <v>0</v>
      </c>
      <c r="Z92" s="1568"/>
      <c r="AA92" s="1568"/>
      <c r="AB92" s="697">
        <v>0</v>
      </c>
      <c r="AC92" s="697">
        <v>0</v>
      </c>
      <c r="AD92" s="703">
        <v>0</v>
      </c>
      <c r="AE92" s="1242" t="s">
        <v>691</v>
      </c>
      <c r="AF92" s="727"/>
    </row>
    <row r="93" spans="1:32" ht="24.75" customHeight="1">
      <c r="A93" s="1384" t="s">
        <v>692</v>
      </c>
      <c r="B93" s="1390" t="s">
        <v>37</v>
      </c>
      <c r="C93" s="1387">
        <v>46195</v>
      </c>
      <c r="D93" s="1385" t="s">
        <v>471</v>
      </c>
      <c r="E93" s="1386">
        <v>46156</v>
      </c>
      <c r="F93" s="1385" t="s">
        <v>51</v>
      </c>
      <c r="G93" s="1240"/>
      <c r="H93" s="1565">
        <v>69</v>
      </c>
      <c r="I93" s="1261" t="s">
        <v>556</v>
      </c>
      <c r="J93" s="1263" t="s">
        <v>30</v>
      </c>
      <c r="K93" s="1566"/>
      <c r="L93" s="1386"/>
      <c r="M93" s="1180" t="s">
        <v>110</v>
      </c>
      <c r="N93" s="416">
        <v>72896</v>
      </c>
      <c r="O93" s="1181" t="s">
        <v>110</v>
      </c>
      <c r="P93" s="1339" t="s">
        <v>29</v>
      </c>
      <c r="Q93" s="1568">
        <v>46157</v>
      </c>
      <c r="R93" s="1568"/>
      <c r="S93" s="1568"/>
      <c r="T93" s="1568"/>
      <c r="U93" s="1568"/>
      <c r="V93" s="1569">
        <v>6189</v>
      </c>
      <c r="W93" s="1570">
        <v>6050</v>
      </c>
      <c r="X93" s="1570">
        <f>SUM(V93-W93)</f>
        <v>139</v>
      </c>
      <c r="Y93" s="1241">
        <f>IFERROR($W93/$V93, 0)</f>
        <v>0.97754079819033768</v>
      </c>
      <c r="Z93" s="1568">
        <v>46169</v>
      </c>
      <c r="AA93" s="1568"/>
      <c r="AB93" s="1192">
        <v>0</v>
      </c>
      <c r="AC93" s="1192">
        <v>0</v>
      </c>
      <c r="AD93" s="1226">
        <v>0</v>
      </c>
      <c r="AE93" s="1242" t="s">
        <v>693</v>
      </c>
      <c r="AF93" s="727"/>
    </row>
    <row r="94" spans="1:32" ht="24.75" customHeight="1">
      <c r="A94" s="1417" t="s">
        <v>694</v>
      </c>
      <c r="B94" s="1390" t="s">
        <v>37</v>
      </c>
      <c r="C94" s="1387">
        <v>46195</v>
      </c>
      <c r="D94" s="1385" t="s">
        <v>471</v>
      </c>
      <c r="E94" s="1386">
        <v>46169</v>
      </c>
      <c r="F94" s="1385" t="s">
        <v>51</v>
      </c>
      <c r="G94" s="1240"/>
      <c r="H94" s="1565">
        <v>60</v>
      </c>
      <c r="I94" s="1261" t="s">
        <v>556</v>
      </c>
      <c r="J94" s="1263" t="s">
        <v>30</v>
      </c>
      <c r="K94" s="1566"/>
      <c r="L94" s="1386"/>
      <c r="M94" s="1180" t="s">
        <v>110</v>
      </c>
      <c r="N94" s="416">
        <v>70151.5</v>
      </c>
      <c r="O94" s="1181" t="s">
        <v>110</v>
      </c>
      <c r="P94" s="1339" t="s">
        <v>35</v>
      </c>
      <c r="Q94" s="1568">
        <v>46170</v>
      </c>
      <c r="R94" s="1568"/>
      <c r="S94" s="1568"/>
      <c r="T94" s="1568"/>
      <c r="U94" s="1568"/>
      <c r="V94" s="1569">
        <v>5673</v>
      </c>
      <c r="W94" s="1570"/>
      <c r="X94" s="1570">
        <f>SUM(V94-W94)</f>
        <v>5673</v>
      </c>
      <c r="Y94" s="1241">
        <f>IFERROR($W94/$V94, 0)</f>
        <v>0</v>
      </c>
      <c r="Z94" s="1568"/>
      <c r="AA94" s="1568"/>
      <c r="AB94" s="1192">
        <v>0</v>
      </c>
      <c r="AC94" s="1192">
        <v>0</v>
      </c>
      <c r="AD94" s="1226">
        <v>0</v>
      </c>
      <c r="AE94" s="1242" t="s">
        <v>693</v>
      </c>
      <c r="AF94" s="727"/>
    </row>
    <row r="95" spans="1:32" ht="24.75" customHeight="1">
      <c r="A95" s="1417" t="s">
        <v>695</v>
      </c>
      <c r="B95" s="1390" t="s">
        <v>37</v>
      </c>
      <c r="C95" s="1387">
        <v>46195</v>
      </c>
      <c r="D95" s="1385" t="s">
        <v>471</v>
      </c>
      <c r="E95" s="1386">
        <v>46169</v>
      </c>
      <c r="F95" s="1385" t="s">
        <v>51</v>
      </c>
      <c r="G95" s="1240"/>
      <c r="H95" s="1565">
        <v>70</v>
      </c>
      <c r="I95" s="1261" t="s">
        <v>556</v>
      </c>
      <c r="J95" s="1263" t="s">
        <v>30</v>
      </c>
      <c r="K95" s="1566"/>
      <c r="L95" s="1386"/>
      <c r="M95" s="1180" t="s">
        <v>110</v>
      </c>
      <c r="N95" s="416">
        <v>65362</v>
      </c>
      <c r="O95" s="1181" t="s">
        <v>110</v>
      </c>
      <c r="P95" s="1339" t="s">
        <v>35</v>
      </c>
      <c r="Q95" s="1568">
        <v>46170</v>
      </c>
      <c r="R95" s="1568"/>
      <c r="S95" s="1568"/>
      <c r="T95" s="1568"/>
      <c r="U95" s="1568"/>
      <c r="V95" s="1569">
        <v>5460</v>
      </c>
      <c r="W95" s="1570"/>
      <c r="X95" s="1570">
        <f>SUM(V95-W95)</f>
        <v>5460</v>
      </c>
      <c r="Y95" s="1241">
        <f>IFERROR($W95/$V95, 0)</f>
        <v>0</v>
      </c>
      <c r="Z95" s="1568"/>
      <c r="AA95" s="1568"/>
      <c r="AB95" s="1192">
        <v>0</v>
      </c>
      <c r="AC95" s="1192">
        <v>0</v>
      </c>
      <c r="AD95" s="1226">
        <v>0</v>
      </c>
      <c r="AE95" s="1242" t="s">
        <v>693</v>
      </c>
      <c r="AF95" s="727"/>
    </row>
    <row r="96" spans="1:32" ht="24.75" customHeight="1">
      <c r="A96" s="1388" t="s">
        <v>696</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697</v>
      </c>
      <c r="AF96" s="727"/>
    </row>
    <row r="97" spans="1:32" ht="24.75" customHeight="1">
      <c r="A97" s="1384" t="s">
        <v>698</v>
      </c>
      <c r="B97" s="1390" t="s">
        <v>37</v>
      </c>
      <c r="C97" s="1387">
        <v>46215</v>
      </c>
      <c r="D97" s="1385"/>
      <c r="E97" s="1386"/>
      <c r="F97" s="1385"/>
      <c r="G97" s="1240"/>
      <c r="H97" s="1565">
        <v>90</v>
      </c>
      <c r="I97" s="1261" t="s">
        <v>556</v>
      </c>
      <c r="J97" s="1263" t="s">
        <v>30</v>
      </c>
      <c r="K97" s="1566"/>
      <c r="L97" s="1386"/>
      <c r="M97" s="1180" t="s">
        <v>110</v>
      </c>
      <c r="N97" s="1366">
        <v>90888</v>
      </c>
      <c r="O97" s="1181" t="s">
        <v>110</v>
      </c>
      <c r="P97" s="1339" t="s">
        <v>32</v>
      </c>
      <c r="Q97" s="1568"/>
      <c r="R97" s="1568"/>
      <c r="S97" s="1568"/>
      <c r="T97" s="1568"/>
      <c r="U97" s="1568"/>
      <c r="V97" s="1569">
        <v>7881</v>
      </c>
      <c r="W97" s="1570"/>
      <c r="X97" s="1570">
        <f>SUM(V97-W97)</f>
        <v>7881</v>
      </c>
      <c r="Y97" s="1241">
        <f>IFERROR($W97/$V97, 0)</f>
        <v>0</v>
      </c>
      <c r="Z97" s="1568"/>
      <c r="AA97" s="1568"/>
      <c r="AB97" s="697">
        <v>0</v>
      </c>
      <c r="AC97" s="697">
        <v>0</v>
      </c>
      <c r="AD97" s="703">
        <v>0</v>
      </c>
      <c r="AE97" s="1242" t="s">
        <v>691</v>
      </c>
      <c r="AF97" s="727"/>
    </row>
    <row r="98" spans="1:32" ht="24.75" customHeight="1">
      <c r="A98" s="1388" t="s">
        <v>699</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370">
        <v>3783</v>
      </c>
      <c r="X98" s="1370">
        <f t="shared" si="8"/>
        <v>3472</v>
      </c>
      <c r="Y98" s="1241">
        <f t="shared" si="9"/>
        <v>0.52143349414197104</v>
      </c>
      <c r="Z98" s="1368">
        <v>46174</v>
      </c>
      <c r="AA98" s="1368"/>
      <c r="AB98" s="697">
        <v>0</v>
      </c>
      <c r="AC98" s="735">
        <v>0</v>
      </c>
      <c r="AD98" s="734">
        <v>0</v>
      </c>
      <c r="AE98" s="1242" t="s">
        <v>697</v>
      </c>
      <c r="AF98" s="727"/>
    </row>
    <row r="99" spans="1:32" ht="24.75" customHeight="1">
      <c r="A99" s="1418" t="s">
        <v>700</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68">
        <v>46174</v>
      </c>
      <c r="R99" s="1368"/>
      <c r="S99" s="1368"/>
      <c r="T99" s="1368"/>
      <c r="U99" s="1368"/>
      <c r="V99" s="1369">
        <v>5624</v>
      </c>
      <c r="W99" s="1370"/>
      <c r="X99" s="1370">
        <f t="shared" si="8"/>
        <v>5624</v>
      </c>
      <c r="Y99" s="1241">
        <f t="shared" si="9"/>
        <v>0</v>
      </c>
      <c r="Z99" s="1368"/>
      <c r="AA99" s="1368"/>
      <c r="AB99" s="697">
        <v>0</v>
      </c>
      <c r="AC99" s="735">
        <v>0</v>
      </c>
      <c r="AD99" s="734">
        <v>0</v>
      </c>
      <c r="AE99" s="1242" t="s">
        <v>697</v>
      </c>
      <c r="AF99" s="727"/>
    </row>
    <row r="100" spans="1:32" ht="24.75" customHeight="1">
      <c r="A100" s="1057" t="s">
        <v>701</v>
      </c>
      <c r="B100" s="1182" t="s">
        <v>37</v>
      </c>
      <c r="C100" s="1387">
        <v>46195</v>
      </c>
      <c r="D100" s="1385" t="s">
        <v>471</v>
      </c>
      <c r="E100" s="1386">
        <v>46171</v>
      </c>
      <c r="F100" s="1385" t="s">
        <v>51</v>
      </c>
      <c r="G100" s="1240"/>
      <c r="H100" s="1565">
        <v>56</v>
      </c>
      <c r="I100" s="1261" t="s">
        <v>556</v>
      </c>
      <c r="J100" s="1263" t="s">
        <v>30</v>
      </c>
      <c r="K100" s="1566"/>
      <c r="L100" s="1386"/>
      <c r="M100" s="1180" t="s">
        <v>110</v>
      </c>
      <c r="N100" s="416">
        <v>55504</v>
      </c>
      <c r="O100" s="1181" t="s">
        <v>110</v>
      </c>
      <c r="P100" s="1339" t="s">
        <v>35</v>
      </c>
      <c r="Q100" s="1568">
        <v>46174</v>
      </c>
      <c r="R100" s="1568"/>
      <c r="S100" s="1568"/>
      <c r="T100" s="1568"/>
      <c r="U100" s="1568"/>
      <c r="V100" s="1569">
        <v>4652</v>
      </c>
      <c r="W100" s="1570"/>
      <c r="X100" s="1570">
        <f>SUM(V100-W100)</f>
        <v>4652</v>
      </c>
      <c r="Y100" s="1241">
        <f>IFERROR($W100/$V100, 0)</f>
        <v>0</v>
      </c>
      <c r="Z100" s="1568"/>
      <c r="AA100" s="1568"/>
      <c r="AB100" s="1192">
        <v>0</v>
      </c>
      <c r="AC100" s="1192">
        <v>0</v>
      </c>
      <c r="AD100" s="1226">
        <v>0</v>
      </c>
      <c r="AE100" s="1242" t="s">
        <v>693</v>
      </c>
      <c r="AF100" s="727"/>
    </row>
    <row r="101" spans="1:32" ht="24.75" customHeight="1">
      <c r="A101" s="1057" t="s">
        <v>702</v>
      </c>
      <c r="B101" s="1182" t="s">
        <v>37</v>
      </c>
      <c r="C101" s="1387">
        <v>46195</v>
      </c>
      <c r="D101" s="1385" t="s">
        <v>471</v>
      </c>
      <c r="E101" s="1386">
        <v>46171</v>
      </c>
      <c r="F101" s="1385" t="s">
        <v>51</v>
      </c>
      <c r="G101" s="1240"/>
      <c r="H101" s="1565">
        <v>74</v>
      </c>
      <c r="I101" s="1261" t="s">
        <v>556</v>
      </c>
      <c r="J101" s="1263" t="s">
        <v>30</v>
      </c>
      <c r="K101" s="1566"/>
      <c r="L101" s="1386"/>
      <c r="M101" s="1180" t="s">
        <v>110</v>
      </c>
      <c r="N101" s="416">
        <v>70534.5</v>
      </c>
      <c r="O101" s="1181" t="s">
        <v>110</v>
      </c>
      <c r="P101" s="1339" t="s">
        <v>35</v>
      </c>
      <c r="Q101" s="1568">
        <v>46174</v>
      </c>
      <c r="R101" s="1568"/>
      <c r="S101" s="1568"/>
      <c r="T101" s="1568"/>
      <c r="U101" s="1568"/>
      <c r="V101" s="1569">
        <v>5756</v>
      </c>
      <c r="W101" s="1570"/>
      <c r="X101" s="1570">
        <f>SUM(V101-W101)</f>
        <v>5756</v>
      </c>
      <c r="Y101" s="1241">
        <f>IFERROR($W101/$V101, 0)</f>
        <v>0</v>
      </c>
      <c r="Z101" s="1568"/>
      <c r="AA101" s="1568"/>
      <c r="AB101" s="1192">
        <v>0</v>
      </c>
      <c r="AC101" s="1192">
        <v>0</v>
      </c>
      <c r="AD101" s="1226">
        <v>0</v>
      </c>
      <c r="AE101" s="1242" t="s">
        <v>693</v>
      </c>
      <c r="AF101" s="727"/>
    </row>
    <row r="102" spans="1:32" ht="24.75" customHeight="1">
      <c r="A102" s="1384" t="s">
        <v>703</v>
      </c>
      <c r="B102" s="1182" t="s">
        <v>37</v>
      </c>
      <c r="C102" s="1387">
        <v>46195</v>
      </c>
      <c r="D102" s="1385" t="s">
        <v>50</v>
      </c>
      <c r="E102" s="1386">
        <v>46161</v>
      </c>
      <c r="F102" s="1385" t="s">
        <v>51</v>
      </c>
      <c r="G102" s="1240"/>
      <c r="H102" s="1565">
        <v>28</v>
      </c>
      <c r="I102" s="1261" t="s">
        <v>556</v>
      </c>
      <c r="J102" s="1263" t="s">
        <v>30</v>
      </c>
      <c r="K102" s="1566"/>
      <c r="L102" s="1386"/>
      <c r="M102" s="1180" t="s">
        <v>110</v>
      </c>
      <c r="N102" s="416">
        <v>27694</v>
      </c>
      <c r="O102" s="1181" t="s">
        <v>110</v>
      </c>
      <c r="P102" s="1339" t="s">
        <v>29</v>
      </c>
      <c r="Q102" s="1568">
        <v>46162</v>
      </c>
      <c r="R102" s="1568"/>
      <c r="S102" s="1568"/>
      <c r="T102" s="1568"/>
      <c r="U102" s="1568"/>
      <c r="V102" s="1569">
        <v>2238</v>
      </c>
      <c r="W102" s="1570">
        <v>1146</v>
      </c>
      <c r="X102" s="1570">
        <f>SUM(V102-W102)</f>
        <v>1092</v>
      </c>
      <c r="Y102" s="1241">
        <f>IFERROR($W102/$V102, 0)</f>
        <v>0.51206434316353888</v>
      </c>
      <c r="Z102" s="1568">
        <v>46181</v>
      </c>
      <c r="AA102" s="1568"/>
      <c r="AB102" s="1192">
        <v>0</v>
      </c>
      <c r="AC102" s="1192">
        <v>0</v>
      </c>
      <c r="AD102" s="1226">
        <v>0</v>
      </c>
      <c r="AE102" s="1242" t="s">
        <v>693</v>
      </c>
      <c r="AF102" s="727"/>
    </row>
    <row r="103" spans="1:32" ht="24.75" customHeight="1">
      <c r="A103" s="1384" t="s">
        <v>704</v>
      </c>
      <c r="B103" s="1390" t="s">
        <v>37</v>
      </c>
      <c r="C103" s="1387">
        <v>46203</v>
      </c>
      <c r="D103" s="1385"/>
      <c r="E103" s="1386"/>
      <c r="F103" s="1385"/>
      <c r="G103" s="1240"/>
      <c r="H103" s="1565">
        <v>56</v>
      </c>
      <c r="I103" s="1261" t="s">
        <v>556</v>
      </c>
      <c r="J103" s="746" t="s">
        <v>30</v>
      </c>
      <c r="K103" s="1365"/>
      <c r="L103" s="1239"/>
      <c r="M103" s="1180" t="s">
        <v>110</v>
      </c>
      <c r="N103" s="1366">
        <v>50042</v>
      </c>
      <c r="O103" s="1181" t="s">
        <v>110</v>
      </c>
      <c r="P103" s="1339" t="s">
        <v>32</v>
      </c>
      <c r="Q103" s="1568"/>
      <c r="R103" s="1568"/>
      <c r="S103" s="1568"/>
      <c r="T103" s="1568"/>
      <c r="U103" s="1568"/>
      <c r="V103" s="1569">
        <v>4159</v>
      </c>
      <c r="W103" s="1570"/>
      <c r="X103" s="1570">
        <f>SUM(V103-W103)</f>
        <v>4159</v>
      </c>
      <c r="Y103" s="1241">
        <f>IFERROR($W103/$V103, 0)</f>
        <v>0</v>
      </c>
      <c r="Z103" s="1568"/>
      <c r="AA103" s="1568"/>
      <c r="AB103" s="697">
        <v>0</v>
      </c>
      <c r="AC103" s="735">
        <v>0</v>
      </c>
      <c r="AD103" s="734">
        <v>0</v>
      </c>
      <c r="AE103" s="1242" t="s">
        <v>705</v>
      </c>
      <c r="AF103" s="727"/>
    </row>
    <row r="104" spans="1:32" ht="24.75" customHeight="1">
      <c r="A104" s="1384" t="s">
        <v>706</v>
      </c>
      <c r="B104" s="1390" t="s">
        <v>37</v>
      </c>
      <c r="C104" s="1387">
        <v>46203</v>
      </c>
      <c r="D104" s="1385" t="s">
        <v>482</v>
      </c>
      <c r="E104" s="1386">
        <v>46184</v>
      </c>
      <c r="F104" s="1385" t="s">
        <v>51</v>
      </c>
      <c r="G104" s="1240"/>
      <c r="H104" s="1565">
        <v>62</v>
      </c>
      <c r="I104" s="1261" t="s">
        <v>556</v>
      </c>
      <c r="J104" s="746" t="s">
        <v>30</v>
      </c>
      <c r="K104" s="1365"/>
      <c r="L104" s="1239"/>
      <c r="M104" s="1180" t="s">
        <v>110</v>
      </c>
      <c r="N104" s="1366">
        <v>48766</v>
      </c>
      <c r="O104" s="1181" t="s">
        <v>110</v>
      </c>
      <c r="P104" s="1339" t="s">
        <v>32</v>
      </c>
      <c r="Q104" s="1568"/>
      <c r="R104" s="1568"/>
      <c r="S104" s="1568"/>
      <c r="T104" s="1568"/>
      <c r="U104" s="1568"/>
      <c r="V104" s="1569">
        <v>4009</v>
      </c>
      <c r="W104" s="1570"/>
      <c r="X104" s="1570">
        <f>SUM(V104-W104)</f>
        <v>4009</v>
      </c>
      <c r="Y104" s="1241">
        <f>IFERROR($W104/$V104, 0)</f>
        <v>0</v>
      </c>
      <c r="Z104" s="1568"/>
      <c r="AA104" s="1568"/>
      <c r="AB104" s="697">
        <v>0</v>
      </c>
      <c r="AC104" s="735">
        <v>0</v>
      </c>
      <c r="AD104" s="734">
        <v>0</v>
      </c>
      <c r="AE104" s="1242" t="s">
        <v>705</v>
      </c>
      <c r="AF104" s="727"/>
    </row>
    <row r="105" spans="1:32" ht="24.75" customHeight="1">
      <c r="A105" s="1384" t="s">
        <v>707</v>
      </c>
      <c r="B105" s="1390" t="s">
        <v>37</v>
      </c>
      <c r="C105" s="1387">
        <v>46209</v>
      </c>
      <c r="D105" s="1385" t="s">
        <v>481</v>
      </c>
      <c r="E105" s="1386">
        <v>46183</v>
      </c>
      <c r="F105" s="1385" t="s">
        <v>51</v>
      </c>
      <c r="G105" s="1240"/>
      <c r="H105" s="1565">
        <v>0</v>
      </c>
      <c r="I105" s="1261" t="s">
        <v>556</v>
      </c>
      <c r="J105" s="1263" t="s">
        <v>30</v>
      </c>
      <c r="K105" s="1566"/>
      <c r="L105" s="1386"/>
      <c r="M105" s="1180" t="s">
        <v>110</v>
      </c>
      <c r="N105" s="1366">
        <v>35456.550000000003</v>
      </c>
      <c r="O105" s="1181" t="s">
        <v>110</v>
      </c>
      <c r="P105" s="1339" t="s">
        <v>32</v>
      </c>
      <c r="Q105" s="1568"/>
      <c r="R105" s="1568"/>
      <c r="S105" s="1568"/>
      <c r="T105" s="1568"/>
      <c r="U105" s="1568"/>
      <c r="V105" s="1569">
        <v>2635</v>
      </c>
      <c r="W105" s="1570"/>
      <c r="X105" s="1570">
        <f>SUM(V105-W105)</f>
        <v>2635</v>
      </c>
      <c r="Y105" s="1241">
        <f>IFERROR($W105/$V105, 0)</f>
        <v>0</v>
      </c>
      <c r="Z105" s="1568"/>
      <c r="AA105" s="1568"/>
      <c r="AB105" s="697">
        <v>0</v>
      </c>
      <c r="AC105" s="735">
        <v>0</v>
      </c>
      <c r="AD105" s="734">
        <v>0</v>
      </c>
      <c r="AE105" s="1242" t="s">
        <v>708</v>
      </c>
      <c r="AF105" s="727"/>
    </row>
    <row r="106" spans="1:32" ht="24.75" customHeight="1">
      <c r="A106" s="1384" t="s">
        <v>709</v>
      </c>
      <c r="B106" s="1182" t="s">
        <v>37</v>
      </c>
      <c r="C106" s="1387">
        <v>46233</v>
      </c>
      <c r="D106" s="1385"/>
      <c r="E106" s="1386"/>
      <c r="F106" s="1385"/>
      <c r="G106" s="1240"/>
      <c r="H106" s="1565">
        <v>0</v>
      </c>
      <c r="I106" s="1261" t="s">
        <v>556</v>
      </c>
      <c r="J106" s="1263" t="s">
        <v>30</v>
      </c>
      <c r="K106" s="1566"/>
      <c r="L106" s="1386"/>
      <c r="M106" s="1180" t="s">
        <v>110</v>
      </c>
      <c r="N106" s="1366">
        <v>72557.350000000006</v>
      </c>
      <c r="O106" s="1181" t="s">
        <v>110</v>
      </c>
      <c r="P106" s="1339" t="s">
        <v>32</v>
      </c>
      <c r="Q106" s="1568"/>
      <c r="R106" s="1568"/>
      <c r="S106" s="1568"/>
      <c r="T106" s="1568"/>
      <c r="U106" s="1568"/>
      <c r="V106" s="1569">
        <v>5666</v>
      </c>
      <c r="W106" s="1570"/>
      <c r="X106" s="1570">
        <f>SUM(V106-W106)</f>
        <v>5666</v>
      </c>
      <c r="Y106" s="1241">
        <f>IFERROR($W106/$V106, 0)</f>
        <v>0</v>
      </c>
      <c r="Z106" s="1568"/>
      <c r="AA106" s="1368"/>
      <c r="AB106" s="1192">
        <v>0</v>
      </c>
      <c r="AC106" s="1192">
        <v>0</v>
      </c>
      <c r="AD106" s="1226">
        <v>0</v>
      </c>
      <c r="AE106" s="1242" t="s">
        <v>631</v>
      </c>
      <c r="AF106" s="727"/>
    </row>
    <row r="107" spans="1:32" ht="24.75" customHeight="1">
      <c r="A107" s="1384" t="s">
        <v>710</v>
      </c>
      <c r="B107" s="1182" t="s">
        <v>37</v>
      </c>
      <c r="C107" s="1387">
        <v>46195</v>
      </c>
      <c r="D107" s="1385" t="s">
        <v>481</v>
      </c>
      <c r="E107" s="1386">
        <v>46184</v>
      </c>
      <c r="F107" s="1385" t="s">
        <v>51</v>
      </c>
      <c r="G107" s="1240"/>
      <c r="H107" s="1565">
        <v>0</v>
      </c>
      <c r="I107" s="1261" t="s">
        <v>556</v>
      </c>
      <c r="J107" s="1263" t="s">
        <v>30</v>
      </c>
      <c r="K107" s="1566"/>
      <c r="L107" s="1386"/>
      <c r="M107" s="1180" t="s">
        <v>110</v>
      </c>
      <c r="N107" s="416">
        <v>75219.199999999997</v>
      </c>
      <c r="O107" s="1181" t="s">
        <v>110</v>
      </c>
      <c r="P107" s="1339" t="s">
        <v>32</v>
      </c>
      <c r="Q107" s="1568"/>
      <c r="R107" s="1568"/>
      <c r="S107" s="1568"/>
      <c r="T107" s="1568"/>
      <c r="U107" s="1568"/>
      <c r="V107" s="1569">
        <v>5902</v>
      </c>
      <c r="W107" s="1570"/>
      <c r="X107" s="1570">
        <f>SUM(V107-W107)</f>
        <v>5902</v>
      </c>
      <c r="Y107" s="1241">
        <f>IFERROR($W107/$V107, 0)</f>
        <v>0</v>
      </c>
      <c r="Z107" s="1568"/>
      <c r="AA107" s="1568"/>
      <c r="AB107" s="1192">
        <v>0</v>
      </c>
      <c r="AC107" s="1192">
        <v>0</v>
      </c>
      <c r="AD107" s="1226">
        <v>0</v>
      </c>
      <c r="AE107" s="1242" t="s">
        <v>693</v>
      </c>
      <c r="AF107" s="727"/>
    </row>
    <row r="108" spans="1:32" ht="24.75" customHeight="1">
      <c r="A108" s="1384" t="s">
        <v>711</v>
      </c>
      <c r="B108" s="1182" t="s">
        <v>37</v>
      </c>
      <c r="C108" s="1387">
        <v>46229</v>
      </c>
      <c r="D108" s="1385" t="s">
        <v>482</v>
      </c>
      <c r="E108" s="1386">
        <v>46184</v>
      </c>
      <c r="F108" s="1385" t="s">
        <v>51</v>
      </c>
      <c r="G108" s="1240"/>
      <c r="H108" s="1180">
        <v>0</v>
      </c>
      <c r="I108" s="1261" t="s">
        <v>556</v>
      </c>
      <c r="J108" s="1263" t="s">
        <v>30</v>
      </c>
      <c r="K108" s="1566"/>
      <c r="L108" s="1386"/>
      <c r="M108" s="1180" t="s">
        <v>110</v>
      </c>
      <c r="N108" s="416">
        <v>31327.7</v>
      </c>
      <c r="O108" s="1181" t="s">
        <v>110</v>
      </c>
      <c r="P108" s="1339" t="s">
        <v>32</v>
      </c>
      <c r="Q108" s="1568"/>
      <c r="R108" s="1568"/>
      <c r="S108" s="1568"/>
      <c r="T108" s="1568"/>
      <c r="U108" s="1568"/>
      <c r="V108" s="1569">
        <v>2342</v>
      </c>
      <c r="W108" s="1570"/>
      <c r="X108" s="1570">
        <f>SUM(V108-W108)</f>
        <v>2342</v>
      </c>
      <c r="Y108" s="1241">
        <f>IFERROR($W108/$V108, 0)</f>
        <v>0</v>
      </c>
      <c r="Z108" s="1568"/>
      <c r="AA108" s="1368"/>
      <c r="AB108" s="1192">
        <v>0</v>
      </c>
      <c r="AC108" s="1192">
        <v>0</v>
      </c>
      <c r="AD108" s="1226">
        <v>0</v>
      </c>
      <c r="AE108" s="1242" t="s">
        <v>682</v>
      </c>
      <c r="AF108" s="727"/>
    </row>
    <row r="109" spans="1:32" ht="24.75" customHeight="1">
      <c r="A109" s="1384" t="s">
        <v>712</v>
      </c>
      <c r="B109" s="1182" t="s">
        <v>37</v>
      </c>
      <c r="C109" s="1387">
        <v>46221</v>
      </c>
      <c r="D109" s="1385" t="s">
        <v>482</v>
      </c>
      <c r="E109" s="1386">
        <v>46184</v>
      </c>
      <c r="F109" s="1385" t="s">
        <v>51</v>
      </c>
      <c r="G109" s="1240"/>
      <c r="H109" s="1180">
        <v>0</v>
      </c>
      <c r="I109" s="1261" t="s">
        <v>556</v>
      </c>
      <c r="J109" s="1263" t="s">
        <v>30</v>
      </c>
      <c r="K109" s="1566"/>
      <c r="L109" s="1386"/>
      <c r="M109" s="1180" t="s">
        <v>110</v>
      </c>
      <c r="N109" s="416">
        <v>27837.25</v>
      </c>
      <c r="O109" s="1181" t="s">
        <v>110</v>
      </c>
      <c r="P109" s="1339" t="s">
        <v>32</v>
      </c>
      <c r="Q109" s="1568"/>
      <c r="R109" s="1568"/>
      <c r="S109" s="1568"/>
      <c r="T109" s="1568"/>
      <c r="U109" s="1568"/>
      <c r="V109" s="1569">
        <v>2145</v>
      </c>
      <c r="W109" s="1570"/>
      <c r="X109" s="1570">
        <f>SUM(V109-W109)</f>
        <v>2145</v>
      </c>
      <c r="Y109" s="1241">
        <f>IFERROR($W109/$V109, 0)</f>
        <v>0</v>
      </c>
      <c r="Z109" s="1568"/>
      <c r="AA109" s="1568"/>
      <c r="AB109" s="1192">
        <v>0</v>
      </c>
      <c r="AC109" s="1191">
        <v>0</v>
      </c>
      <c r="AD109" s="1424">
        <v>0</v>
      </c>
      <c r="AE109" s="1242" t="s">
        <v>713</v>
      </c>
      <c r="AF109" s="727"/>
    </row>
    <row r="110" spans="1:32" ht="24.75" customHeight="1">
      <c r="A110" s="1502" t="s">
        <v>714</v>
      </c>
      <c r="B110" s="1182" t="s">
        <v>37</v>
      </c>
      <c r="C110" s="1387"/>
      <c r="D110" s="1385"/>
      <c r="E110" s="1386"/>
      <c r="F110" s="1385"/>
      <c r="G110" s="1240"/>
      <c r="H110" s="1180">
        <v>72</v>
      </c>
      <c r="I110" s="1261" t="s">
        <v>556</v>
      </c>
      <c r="J110" s="1565" t="s">
        <v>36</v>
      </c>
      <c r="K110" s="1566"/>
      <c r="L110" s="1386"/>
      <c r="M110" s="1565" t="s">
        <v>238</v>
      </c>
      <c r="N110" s="1567">
        <v>60744.4</v>
      </c>
      <c r="O110" s="1181" t="s">
        <v>110</v>
      </c>
      <c r="P110" s="1339" t="s">
        <v>32</v>
      </c>
      <c r="Q110" s="1568"/>
      <c r="R110" s="1568"/>
      <c r="S110" s="1568"/>
      <c r="T110" s="1568"/>
      <c r="U110" s="1568"/>
      <c r="V110" s="1569">
        <v>5950</v>
      </c>
      <c r="W110" s="1570"/>
      <c r="X110" s="1570">
        <f>SUM(V110-W110)</f>
        <v>5950</v>
      </c>
      <c r="Y110" s="1241">
        <f>IFERROR($W110/$V110, 0)</f>
        <v>0</v>
      </c>
      <c r="Z110" s="1568"/>
      <c r="AA110" s="1368"/>
      <c r="AB110" s="1192">
        <v>0</v>
      </c>
      <c r="AC110" s="1191">
        <v>0</v>
      </c>
      <c r="AD110" s="1424">
        <v>0</v>
      </c>
      <c r="AE110" s="1242" t="s">
        <v>715</v>
      </c>
      <c r="AF110" s="727"/>
    </row>
    <row r="111" spans="1:32" ht="24.75" customHeight="1">
      <c r="A111" s="1502" t="s">
        <v>716</v>
      </c>
      <c r="B111" s="1182" t="s">
        <v>37</v>
      </c>
      <c r="C111" s="1387"/>
      <c r="D111" s="1385"/>
      <c r="E111" s="1386"/>
      <c r="F111" s="1385"/>
      <c r="G111" s="1240"/>
      <c r="H111" s="1565">
        <v>88</v>
      </c>
      <c r="I111" s="1261" t="s">
        <v>556</v>
      </c>
      <c r="J111" s="1180" t="s">
        <v>36</v>
      </c>
      <c r="K111" s="1566"/>
      <c r="L111" s="1386"/>
      <c r="M111" s="1180" t="s">
        <v>238</v>
      </c>
      <c r="N111" s="1419"/>
      <c r="O111" s="1181" t="s">
        <v>110</v>
      </c>
      <c r="P111" s="1339" t="s">
        <v>32</v>
      </c>
      <c r="Q111" s="1568"/>
      <c r="R111" s="1568"/>
      <c r="S111" s="1568"/>
      <c r="T111" s="1568"/>
      <c r="U111" s="1568"/>
      <c r="V111" s="1569">
        <v>12305</v>
      </c>
      <c r="W111" s="1570"/>
      <c r="X111" s="1570">
        <f>SUM(V111-W111)</f>
        <v>12305</v>
      </c>
      <c r="Y111" s="1241">
        <f>IFERROR($W111/$V111, 0)</f>
        <v>0</v>
      </c>
      <c r="Z111" s="1568"/>
      <c r="AA111" s="1368"/>
      <c r="AB111" s="1192">
        <v>0</v>
      </c>
      <c r="AC111" s="1191">
        <v>0</v>
      </c>
      <c r="AD111" s="1424">
        <v>0</v>
      </c>
      <c r="AE111" s="1242" t="s">
        <v>717</v>
      </c>
      <c r="AF111" s="727"/>
    </row>
    <row r="112" spans="1:32" ht="24.75" customHeight="1">
      <c r="A112" s="1060" t="s">
        <v>718</v>
      </c>
      <c r="B112" s="1061" t="s">
        <v>37</v>
      </c>
      <c r="C112" s="360">
        <v>46172</v>
      </c>
      <c r="D112" s="366" t="s">
        <v>468</v>
      </c>
      <c r="E112" s="367"/>
      <c r="F112" s="366"/>
      <c r="G112" s="700"/>
      <c r="H112" s="990">
        <v>402</v>
      </c>
      <c r="I112" s="304" t="s">
        <v>556</v>
      </c>
      <c r="J112" s="1565"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719</v>
      </c>
      <c r="AF112" s="727"/>
    </row>
    <row r="113" spans="1:32" ht="24.75" customHeight="1">
      <c r="A113" s="1305" t="s">
        <v>720</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721</v>
      </c>
      <c r="AF113" s="727"/>
    </row>
    <row r="114" spans="1:32" ht="24.75" customHeight="1">
      <c r="A114" s="1305" t="s">
        <v>722</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721</v>
      </c>
      <c r="AF114" s="727"/>
    </row>
    <row r="115" spans="1:32" ht="24.75" customHeight="1">
      <c r="A115" s="1060" t="s">
        <v>723</v>
      </c>
      <c r="B115" s="1062" t="s">
        <v>40</v>
      </c>
      <c r="C115" s="360">
        <v>46111</v>
      </c>
      <c r="D115" s="366"/>
      <c r="E115" s="367"/>
      <c r="F115" s="700"/>
      <c r="G115" s="700"/>
      <c r="H115" s="995">
        <v>0</v>
      </c>
      <c r="I115" s="304" t="s">
        <v>556</v>
      </c>
      <c r="J115" s="746" t="s">
        <v>33</v>
      </c>
      <c r="K115" s="996" t="s">
        <v>724</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725</v>
      </c>
      <c r="AF115" s="727"/>
    </row>
    <row r="116" spans="1:32" ht="24.75" customHeight="1">
      <c r="A116" s="1060" t="s">
        <v>726</v>
      </c>
      <c r="B116" s="1062" t="s">
        <v>40</v>
      </c>
      <c r="C116" s="360">
        <v>46111</v>
      </c>
      <c r="D116" s="366"/>
      <c r="E116" s="367"/>
      <c r="F116" s="700"/>
      <c r="G116" s="700"/>
      <c r="H116" s="995">
        <v>0</v>
      </c>
      <c r="I116" s="304" t="s">
        <v>556</v>
      </c>
      <c r="J116" s="746" t="s">
        <v>33</v>
      </c>
      <c r="K116" s="996" t="s">
        <v>724</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725</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727</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728</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729</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730</v>
      </c>
      <c r="AF124" s="724"/>
    </row>
    <row r="125" spans="1:32" ht="24.75" customHeight="1">
      <c r="A125" s="298" t="s">
        <v>731</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732</v>
      </c>
      <c r="AF125" s="724"/>
    </row>
    <row r="126" spans="1:32" ht="24.75" customHeight="1">
      <c r="A126" s="298" t="s">
        <v>733</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732</v>
      </c>
      <c r="AF126" s="724"/>
    </row>
    <row r="127" spans="1:32" ht="24.75" customHeight="1">
      <c r="A127" s="298" t="s">
        <v>734</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732</v>
      </c>
      <c r="AF127" s="724"/>
    </row>
    <row r="128" spans="1:32" ht="24.75" customHeight="1">
      <c r="A128" s="1248" t="s">
        <v>735</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736</v>
      </c>
      <c r="AF128" s="724"/>
    </row>
    <row r="129" spans="1:32" ht="24.75" customHeight="1">
      <c r="A129" s="1248" t="s">
        <v>737</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736</v>
      </c>
      <c r="AF129" s="724"/>
    </row>
    <row r="130" spans="1:32" ht="24.75" customHeight="1">
      <c r="A130" s="298" t="s">
        <v>738</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732</v>
      </c>
      <c r="AF130" s="724"/>
    </row>
    <row r="131" spans="1:32" ht="24.75" customHeight="1">
      <c r="A131" s="298" t="s">
        <v>739</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740</v>
      </c>
      <c r="AF131" s="724"/>
    </row>
    <row r="132" spans="1:32" ht="24.75" customHeight="1">
      <c r="A132" s="298" t="s">
        <v>741</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732</v>
      </c>
      <c r="AF132" s="724"/>
    </row>
    <row r="133" spans="1:32" ht="24.75" customHeight="1">
      <c r="A133" s="298" t="s">
        <v>742</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732</v>
      </c>
      <c r="AF133" s="724"/>
    </row>
    <row r="134" spans="1:32" ht="24.75" customHeight="1">
      <c r="A134" s="298" t="s">
        <v>743</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744</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732</v>
      </c>
      <c r="AF135" s="724"/>
    </row>
    <row r="136" spans="1:32" ht="24.75" customHeight="1">
      <c r="A136" s="298" t="s">
        <v>746</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732</v>
      </c>
      <c r="AF136" s="724"/>
    </row>
    <row r="137" spans="1:32" ht="24.75" customHeight="1">
      <c r="A137" s="298" t="s">
        <v>747</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732</v>
      </c>
      <c r="AF137" s="724"/>
    </row>
    <row r="138" spans="1:32" ht="24.75" customHeight="1">
      <c r="A138" s="298" t="s">
        <v>748</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732</v>
      </c>
      <c r="AF138" s="724"/>
    </row>
    <row r="139" spans="1:32" ht="24.75" customHeight="1">
      <c r="A139" s="298" t="s">
        <v>749</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732</v>
      </c>
      <c r="AF139" s="724"/>
    </row>
    <row r="140" spans="1:32" ht="24.75" customHeight="1">
      <c r="A140" s="298" t="s">
        <v>750</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732</v>
      </c>
      <c r="AF140" s="724"/>
    </row>
    <row r="141" spans="1:32" ht="24.75" customHeight="1">
      <c r="A141" s="298" t="s">
        <v>751</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732</v>
      </c>
      <c r="AF141" s="724"/>
    </row>
    <row r="142" spans="1:32" ht="24.75" customHeight="1">
      <c r="A142" s="298" t="s">
        <v>752</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732</v>
      </c>
      <c r="AF142" s="724"/>
    </row>
    <row r="143" spans="1:32" ht="24.75" customHeight="1">
      <c r="A143" s="298" t="s">
        <v>753</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732</v>
      </c>
      <c r="AF143" s="724"/>
    </row>
    <row r="144" spans="1:32" ht="24.75" customHeight="1">
      <c r="A144" s="298" t="s">
        <v>754</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744</v>
      </c>
      <c r="AF144" s="724"/>
    </row>
    <row r="145" spans="1:32" ht="24.75" customHeight="1">
      <c r="A145" s="298" t="s">
        <v>755</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744</v>
      </c>
      <c r="AF145" s="724"/>
    </row>
    <row r="146" spans="1:32" ht="24.75" customHeight="1">
      <c r="A146" s="298" t="s">
        <v>756</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732</v>
      </c>
      <c r="AF146" s="724"/>
    </row>
    <row r="147" spans="1:32" ht="24.75" customHeight="1">
      <c r="A147" s="298" t="s">
        <v>757</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732</v>
      </c>
      <c r="AF147" s="724"/>
    </row>
    <row r="148" spans="1:32" ht="24.75" customHeight="1">
      <c r="A148" s="298" t="s">
        <v>758</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732</v>
      </c>
      <c r="AF148" s="724"/>
    </row>
    <row r="149" spans="1:32" ht="24.75" customHeight="1">
      <c r="A149" s="298" t="s">
        <v>759</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732</v>
      </c>
      <c r="AF149" s="724"/>
    </row>
    <row r="150" spans="1:32" ht="24.75" customHeight="1">
      <c r="A150" s="298" t="s">
        <v>760</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732</v>
      </c>
      <c r="AF150" s="724"/>
    </row>
    <row r="151" spans="1:32" ht="24.75" customHeight="1">
      <c r="A151" s="298" t="s">
        <v>761</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732</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732</v>
      </c>
      <c r="AF152" s="724"/>
    </row>
    <row r="153" spans="1:32" ht="24.75" customHeight="1">
      <c r="A153" s="298" t="s">
        <v>763</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732</v>
      </c>
      <c r="AF153" s="724"/>
    </row>
    <row r="154" spans="1:32" ht="24.75" customHeight="1">
      <c r="A154" s="298" t="s">
        <v>764</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732</v>
      </c>
      <c r="AF154" s="724"/>
    </row>
    <row r="155" spans="1:32" ht="24.75" customHeight="1">
      <c r="A155" s="298" t="s">
        <v>765</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732</v>
      </c>
      <c r="AF155" s="724"/>
    </row>
    <row r="156" spans="1:32" ht="24.75" customHeight="1">
      <c r="A156" s="298" t="s">
        <v>766</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732</v>
      </c>
      <c r="AF156" s="724"/>
    </row>
    <row r="157" spans="1:32" ht="24.75" customHeight="1">
      <c r="A157" s="298" t="s">
        <v>767</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732</v>
      </c>
      <c r="AF157" s="724"/>
    </row>
    <row r="158" spans="1:32" ht="24.75" customHeight="1">
      <c r="A158" s="298" t="s">
        <v>768</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732</v>
      </c>
      <c r="AF158" s="724"/>
    </row>
    <row r="159" spans="1:32" ht="24.75" customHeight="1">
      <c r="A159" s="298" t="s">
        <v>769</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732</v>
      </c>
      <c r="AF159" s="724"/>
    </row>
    <row r="160" spans="1:32" ht="24.75" customHeight="1">
      <c r="A160" s="298" t="s">
        <v>770</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732</v>
      </c>
      <c r="AF160" s="724"/>
    </row>
    <row r="161" spans="1:32" ht="24.75" customHeight="1">
      <c r="A161" s="298" t="s">
        <v>771</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732</v>
      </c>
      <c r="AF161" s="724"/>
    </row>
    <row r="162" spans="1:32" ht="24.75" customHeight="1">
      <c r="A162" s="298" t="s">
        <v>772</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732</v>
      </c>
      <c r="AF162" s="724"/>
    </row>
    <row r="163" spans="1:32" ht="24.75" customHeight="1">
      <c r="A163" s="298" t="s">
        <v>773</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732</v>
      </c>
      <c r="AF163" s="724"/>
    </row>
    <row r="164" spans="1:32" ht="24.75" customHeight="1">
      <c r="A164" s="298" t="s">
        <v>774</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732</v>
      </c>
      <c r="AF164" s="724"/>
    </row>
    <row r="165" spans="1:32" ht="24.75" customHeight="1">
      <c r="A165" s="298" t="s">
        <v>775</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732</v>
      </c>
      <c r="AF165" s="724"/>
    </row>
    <row r="166" spans="1:32" ht="24.75" customHeight="1">
      <c r="A166" s="298" t="s">
        <v>776</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732</v>
      </c>
      <c r="AF166" s="724"/>
    </row>
    <row r="167" spans="1:32" ht="24.75" customHeight="1">
      <c r="A167" s="298" t="s">
        <v>777</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732</v>
      </c>
      <c r="AF167" s="724"/>
    </row>
    <row r="168" spans="1:32" ht="24.75" customHeight="1">
      <c r="A168" s="298" t="s">
        <v>778</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732</v>
      </c>
      <c r="AF168" s="724"/>
    </row>
    <row r="169" spans="1:32" ht="24.75" customHeight="1">
      <c r="A169" s="298" t="s">
        <v>779</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732</v>
      </c>
      <c r="AF169" s="724"/>
    </row>
    <row r="170" spans="1:32" ht="24.75" customHeight="1">
      <c r="A170" s="298" t="s">
        <v>780</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732</v>
      </c>
      <c r="AF170" s="724"/>
    </row>
    <row r="171" spans="1:32" ht="24.75" customHeight="1">
      <c r="A171" s="298" t="s">
        <v>781</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732</v>
      </c>
      <c r="AF171" s="724"/>
    </row>
    <row r="172" spans="1:32" ht="24.75" customHeight="1">
      <c r="A172" s="298" t="s">
        <v>782</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732</v>
      </c>
      <c r="AF172" s="724"/>
    </row>
    <row r="173" spans="1:32" ht="24.75" customHeight="1">
      <c r="A173" s="298" t="s">
        <v>783</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784</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784</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784</v>
      </c>
      <c r="AF175" s="724"/>
    </row>
    <row r="176" spans="1:32" ht="24.75" customHeight="1">
      <c r="A176" s="298" t="s">
        <v>787</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784</v>
      </c>
      <c r="AF176" s="724"/>
    </row>
    <row r="177" spans="1:32" ht="24.75" customHeight="1">
      <c r="A177" s="298" t="s">
        <v>788</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789</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784</v>
      </c>
      <c r="AF178" s="724"/>
    </row>
    <row r="179" spans="1:32" ht="24.75" customHeight="1">
      <c r="A179" s="298" t="s">
        <v>791</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784</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792</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793</v>
      </c>
      <c r="B183" s="355" t="s">
        <v>43</v>
      </c>
      <c r="C183" s="740">
        <v>46173</v>
      </c>
      <c r="D183" s="455" t="s">
        <v>60</v>
      </c>
      <c r="E183" s="740">
        <v>46029</v>
      </c>
      <c r="F183" s="741" t="s">
        <v>794</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1529">
        <v>5907</v>
      </c>
      <c r="X183" s="1370">
        <f t="shared" ref="X183:X192" si="14">SUM(V183-W183)</f>
        <v>83</v>
      </c>
      <c r="Y183" s="29">
        <f t="shared" ref="Y183:Y192" si="15">IFERROR($W183/$V183, 0)</f>
        <v>0.98614357262103502</v>
      </c>
      <c r="Z183" s="718">
        <v>46140</v>
      </c>
      <c r="AA183" s="694"/>
      <c r="AB183" s="735">
        <v>0</v>
      </c>
      <c r="AC183" s="735">
        <v>0</v>
      </c>
      <c r="AD183" s="734">
        <v>0</v>
      </c>
      <c r="AE183" s="720" t="s">
        <v>795</v>
      </c>
      <c r="AF183" s="724"/>
    </row>
    <row r="184" spans="1:32" ht="24.75" customHeight="1">
      <c r="A184" s="741" t="s">
        <v>796</v>
      </c>
      <c r="B184" s="355" t="s">
        <v>43</v>
      </c>
      <c r="C184" s="740">
        <v>46203</v>
      </c>
      <c r="D184" s="455" t="s">
        <v>60</v>
      </c>
      <c r="E184" s="740">
        <v>46029</v>
      </c>
      <c r="F184" s="741" t="s">
        <v>794</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795</v>
      </c>
      <c r="AF184" s="724"/>
    </row>
    <row r="185" spans="1:32" ht="24.75" customHeight="1">
      <c r="A185" s="741" t="s">
        <v>797</v>
      </c>
      <c r="B185" s="355" t="s">
        <v>43</v>
      </c>
      <c r="C185" s="740">
        <v>46326</v>
      </c>
      <c r="D185" s="455" t="s">
        <v>60</v>
      </c>
      <c r="E185" s="740">
        <v>46029</v>
      </c>
      <c r="F185" s="741" t="s">
        <v>794</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29">
        <v>1052</v>
      </c>
      <c r="X185" s="1370">
        <f t="shared" si="14"/>
        <v>6608</v>
      </c>
      <c r="Y185" s="29">
        <f t="shared" si="15"/>
        <v>0.13733681462140993</v>
      </c>
      <c r="Z185" s="687"/>
      <c r="AA185" s="1493"/>
      <c r="AB185" s="735">
        <v>0</v>
      </c>
      <c r="AC185" s="735">
        <v>0</v>
      </c>
      <c r="AD185" s="734">
        <v>0</v>
      </c>
      <c r="AE185" s="720" t="s">
        <v>798</v>
      </c>
      <c r="AF185" s="724"/>
    </row>
    <row r="186" spans="1:32" ht="24.75" customHeight="1">
      <c r="A186" s="741" t="s">
        <v>799</v>
      </c>
      <c r="B186" s="355" t="s">
        <v>43</v>
      </c>
      <c r="C186" s="740">
        <v>46326</v>
      </c>
      <c r="D186" s="455"/>
      <c r="E186" s="740">
        <v>46029</v>
      </c>
      <c r="F186" s="741" t="s">
        <v>794</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798</v>
      </c>
      <c r="AF186" s="724"/>
    </row>
    <row r="187" spans="1:32" ht="24.75" customHeight="1">
      <c r="A187" s="741" t="s">
        <v>800</v>
      </c>
      <c r="B187" s="355" t="s">
        <v>43</v>
      </c>
      <c r="C187" s="740">
        <v>46326</v>
      </c>
      <c r="D187" s="455"/>
      <c r="E187" s="740">
        <v>46029</v>
      </c>
      <c r="F187" s="741" t="s">
        <v>794</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798</v>
      </c>
      <c r="AF187" s="724"/>
    </row>
    <row r="188" spans="1:32" ht="24.75" customHeight="1">
      <c r="A188" s="741" t="s">
        <v>801</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798</v>
      </c>
      <c r="AF188" s="724"/>
    </row>
    <row r="189" spans="1:32" ht="24.75" customHeight="1">
      <c r="A189" s="741" t="s">
        <v>802</v>
      </c>
      <c r="B189" s="355" t="s">
        <v>43</v>
      </c>
      <c r="C189" s="740">
        <v>46326</v>
      </c>
      <c r="D189" s="455"/>
      <c r="E189" s="740">
        <v>46029</v>
      </c>
      <c r="F189" s="741" t="s">
        <v>794</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795</v>
      </c>
      <c r="AF189" s="724"/>
    </row>
    <row r="190" spans="1:32" ht="24.75" customHeight="1">
      <c r="A190" s="298" t="s">
        <v>803</v>
      </c>
      <c r="B190" s="355" t="s">
        <v>43</v>
      </c>
      <c r="C190" s="740">
        <v>46326</v>
      </c>
      <c r="D190" s="455"/>
      <c r="E190" s="740">
        <v>46029</v>
      </c>
      <c r="F190" s="741" t="s">
        <v>794</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795</v>
      </c>
      <c r="AF190" s="724"/>
    </row>
    <row r="191" spans="1:32" ht="24.75" customHeight="1">
      <c r="A191" s="298" t="s">
        <v>804</v>
      </c>
      <c r="B191" s="355" t="s">
        <v>43</v>
      </c>
      <c r="C191" s="740">
        <v>46326</v>
      </c>
      <c r="D191" s="455"/>
      <c r="E191" s="740">
        <v>46029</v>
      </c>
      <c r="F191" s="741" t="s">
        <v>794</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795</v>
      </c>
      <c r="AF191" s="724"/>
    </row>
    <row r="192" spans="1:32" ht="24.75" customHeight="1">
      <c r="A192" s="1248" t="s">
        <v>805</v>
      </c>
      <c r="B192" s="355" t="s">
        <v>43</v>
      </c>
      <c r="C192" s="740">
        <v>46173</v>
      </c>
      <c r="D192" s="455" t="s">
        <v>60</v>
      </c>
      <c r="E192" s="740">
        <v>46029</v>
      </c>
      <c r="F192" s="298" t="s">
        <v>794</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806</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807</v>
      </c>
      <c r="B2" s="377" t="s">
        <v>34</v>
      </c>
      <c r="C2" s="1387">
        <v>46172</v>
      </c>
      <c r="D2" s="360" t="s">
        <v>50</v>
      </c>
      <c r="E2" s="360">
        <v>45905</v>
      </c>
      <c r="F2" s="360" t="s">
        <v>55</v>
      </c>
      <c r="G2" s="361"/>
      <c r="H2" s="362">
        <v>0</v>
      </c>
      <c r="I2" s="1055" t="s">
        <v>808</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808</v>
      </c>
      <c r="J3" s="691" t="s">
        <v>30</v>
      </c>
      <c r="K3" s="986"/>
      <c r="L3" s="360" t="s">
        <v>620</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808</v>
      </c>
      <c r="J4" s="691" t="s">
        <v>30</v>
      </c>
      <c r="K4" s="986"/>
      <c r="L4" s="360" t="s">
        <v>620</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808</v>
      </c>
      <c r="J5" s="691" t="s">
        <v>30</v>
      </c>
      <c r="K5" s="701"/>
      <c r="L5" s="360" t="s">
        <v>620</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808</v>
      </c>
      <c r="J6" s="691" t="s">
        <v>30</v>
      </c>
      <c r="K6" s="701"/>
      <c r="L6" s="360" t="s">
        <v>620</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808</v>
      </c>
      <c r="J7" s="1058" t="s">
        <v>30</v>
      </c>
      <c r="K7" s="701"/>
      <c r="L7" s="360" t="s">
        <v>620</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808</v>
      </c>
      <c r="J8" s="1058" t="s">
        <v>30</v>
      </c>
      <c r="K8" s="701" t="s">
        <v>831</v>
      </c>
      <c r="L8" s="360" t="s">
        <v>620</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808</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808</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65">
        <v>58</v>
      </c>
      <c r="I11" s="372" t="s">
        <v>808</v>
      </c>
      <c r="J11" s="1058" t="s">
        <v>30</v>
      </c>
      <c r="K11" s="691"/>
      <c r="L11" s="360" t="s">
        <v>620</v>
      </c>
      <c r="M11" s="372" t="s">
        <v>110</v>
      </c>
      <c r="N11" s="991">
        <v>56668.15</v>
      </c>
      <c r="O11" s="372" t="s">
        <v>110</v>
      </c>
      <c r="P11" s="729" t="s">
        <v>38</v>
      </c>
      <c r="Q11" s="1568">
        <v>46144</v>
      </c>
      <c r="R11" s="702" t="s">
        <v>238</v>
      </c>
      <c r="S11" s="363" t="s">
        <v>813</v>
      </c>
      <c r="T11" s="373" t="s">
        <v>814</v>
      </c>
      <c r="U11" s="373" t="s">
        <v>814</v>
      </c>
      <c r="V11" s="1570">
        <v>4061</v>
      </c>
      <c r="W11" s="1595">
        <v>4061</v>
      </c>
      <c r="X11" s="1570">
        <f>SUM(V11-W11)</f>
        <v>0</v>
      </c>
      <c r="Y11" s="1241">
        <f>IFERROR($W11/$V11, 0)</f>
        <v>1</v>
      </c>
      <c r="Z11" s="1568">
        <v>46153</v>
      </c>
      <c r="AA11" s="1568">
        <v>46178</v>
      </c>
      <c r="AB11" s="697">
        <v>0</v>
      </c>
      <c r="AC11" s="697">
        <v>0</v>
      </c>
      <c r="AD11" s="1056">
        <v>0</v>
      </c>
      <c r="AE11" s="1242" t="s">
        <v>647</v>
      </c>
    </row>
    <row r="12" spans="1:31" ht="39.75" customHeight="1">
      <c r="A12" s="1515" t="s">
        <v>841</v>
      </c>
      <c r="B12" s="1516" t="s">
        <v>34</v>
      </c>
      <c r="C12" s="1387">
        <v>46191</v>
      </c>
      <c r="D12" s="1386" t="s">
        <v>473</v>
      </c>
      <c r="E12" s="1386">
        <v>46142</v>
      </c>
      <c r="F12" s="1385" t="s">
        <v>53</v>
      </c>
      <c r="G12" s="1254"/>
      <c r="H12" s="1565">
        <v>81</v>
      </c>
      <c r="I12" s="372" t="s">
        <v>808</v>
      </c>
      <c r="J12" s="1058" t="s">
        <v>30</v>
      </c>
      <c r="K12" s="691"/>
      <c r="L12" s="360" t="s">
        <v>620</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647</v>
      </c>
    </row>
    <row r="13" spans="1:31" ht="39.75" customHeight="1">
      <c r="A13" s="1515" t="s">
        <v>842</v>
      </c>
      <c r="B13" s="1516" t="s">
        <v>34</v>
      </c>
      <c r="C13" s="1387">
        <v>46191</v>
      </c>
      <c r="D13" s="1386" t="s">
        <v>54</v>
      </c>
      <c r="E13" s="1386">
        <v>46163</v>
      </c>
      <c r="F13" s="1385" t="s">
        <v>53</v>
      </c>
      <c r="G13" s="1254" t="s">
        <v>843</v>
      </c>
      <c r="H13" s="1565">
        <v>83</v>
      </c>
      <c r="I13" s="372" t="s">
        <v>808</v>
      </c>
      <c r="J13" s="1058" t="s">
        <v>30</v>
      </c>
      <c r="K13" s="691"/>
      <c r="L13" s="360" t="s">
        <v>620</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647</v>
      </c>
    </row>
    <row r="14" spans="1:31" ht="39.75" customHeight="1">
      <c r="A14" s="1522" t="s">
        <v>844</v>
      </c>
      <c r="B14" s="1062" t="s">
        <v>34</v>
      </c>
      <c r="C14" s="1387">
        <v>46191</v>
      </c>
      <c r="D14" s="1386" t="s">
        <v>54</v>
      </c>
      <c r="E14" s="1386">
        <v>46169</v>
      </c>
      <c r="F14" s="1385" t="s">
        <v>53</v>
      </c>
      <c r="G14" s="1254" t="s">
        <v>845</v>
      </c>
      <c r="H14" s="1565">
        <v>56</v>
      </c>
      <c r="I14" s="1055" t="s">
        <v>808</v>
      </c>
      <c r="J14" s="1058" t="s">
        <v>30</v>
      </c>
      <c r="K14" s="691"/>
      <c r="L14" s="360" t="s">
        <v>620</v>
      </c>
      <c r="M14" s="372" t="s">
        <v>110</v>
      </c>
      <c r="N14" s="991">
        <v>42220</v>
      </c>
      <c r="O14" s="372" t="s">
        <v>110</v>
      </c>
      <c r="P14" s="729" t="s">
        <v>38</v>
      </c>
      <c r="Q14" s="1568">
        <v>46170</v>
      </c>
      <c r="R14" s="702" t="s">
        <v>238</v>
      </c>
      <c r="S14" s="363" t="s">
        <v>813</v>
      </c>
      <c r="T14" s="373" t="s">
        <v>814</v>
      </c>
      <c r="U14" s="373" t="s">
        <v>814</v>
      </c>
      <c r="V14" s="1569">
        <v>3090</v>
      </c>
      <c r="W14" s="1595">
        <v>2901</v>
      </c>
      <c r="X14" s="1570">
        <f>SUM(V14-W14)</f>
        <v>189</v>
      </c>
      <c r="Y14" s="1241">
        <f>IFERROR($W14/$V14, 0)</f>
        <v>0.93883495145631068</v>
      </c>
      <c r="Z14" s="1568">
        <v>46183</v>
      </c>
      <c r="AA14" s="1568">
        <v>46184</v>
      </c>
      <c r="AB14" s="1192">
        <v>0</v>
      </c>
      <c r="AC14" s="697">
        <v>0</v>
      </c>
      <c r="AD14" s="1258">
        <v>0</v>
      </c>
      <c r="AE14" s="1242" t="s">
        <v>647</v>
      </c>
    </row>
    <row r="15" spans="1:31" ht="39.75" customHeight="1">
      <c r="A15" s="728" t="s">
        <v>846</v>
      </c>
      <c r="B15" s="377" t="s">
        <v>34</v>
      </c>
      <c r="C15" s="689">
        <v>46112</v>
      </c>
      <c r="D15" s="700" t="s">
        <v>54</v>
      </c>
      <c r="E15" s="699">
        <v>46125</v>
      </c>
      <c r="F15" s="700" t="s">
        <v>53</v>
      </c>
      <c r="G15" s="699" t="s">
        <v>847</v>
      </c>
      <c r="H15" s="701">
        <v>20</v>
      </c>
      <c r="I15" s="372" t="s">
        <v>808</v>
      </c>
      <c r="J15" s="1058" t="s">
        <v>30</v>
      </c>
      <c r="K15" s="691"/>
      <c r="L15" s="360" t="s">
        <v>620</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808</v>
      </c>
      <c r="J16" s="701" t="s">
        <v>30</v>
      </c>
      <c r="K16" s="691"/>
      <c r="L16" s="360" t="s">
        <v>620</v>
      </c>
      <c r="M16" s="701" t="s">
        <v>110</v>
      </c>
      <c r="N16" s="705">
        <v>6580.6</v>
      </c>
      <c r="O16" s="701" t="s">
        <v>110</v>
      </c>
      <c r="P16" s="729" t="s">
        <v>38</v>
      </c>
      <c r="Q16" s="1568">
        <v>46147</v>
      </c>
      <c r="R16" s="702" t="s">
        <v>110</v>
      </c>
      <c r="S16" s="363">
        <v>46161</v>
      </c>
      <c r="T16" s="373" t="s">
        <v>814</v>
      </c>
      <c r="U16" s="373" t="s">
        <v>814</v>
      </c>
      <c r="V16" s="1569">
        <v>466</v>
      </c>
      <c r="W16" s="1595">
        <v>505</v>
      </c>
      <c r="X16" s="1570">
        <f>SUM(V16-W16)</f>
        <v>-39</v>
      </c>
      <c r="Y16" s="1241">
        <f>IFERROR($W16/$V16, 0)</f>
        <v>1.0836909871244635</v>
      </c>
      <c r="Z16" s="1568">
        <v>46157</v>
      </c>
      <c r="AA16" s="1500">
        <v>46161</v>
      </c>
      <c r="AB16" s="1498">
        <v>0</v>
      </c>
      <c r="AC16" s="697">
        <v>0</v>
      </c>
      <c r="AD16" s="1056">
        <v>0</v>
      </c>
      <c r="AE16" s="1242" t="s">
        <v>660</v>
      </c>
    </row>
    <row r="17" spans="1:31" ht="39.75" customHeight="1">
      <c r="A17" s="728" t="s">
        <v>130</v>
      </c>
      <c r="B17" s="377" t="s">
        <v>34</v>
      </c>
      <c r="C17" s="689">
        <v>46040</v>
      </c>
      <c r="D17" s="1240" t="s">
        <v>851</v>
      </c>
      <c r="E17" s="699">
        <v>45867</v>
      </c>
      <c r="F17" s="700" t="s">
        <v>53</v>
      </c>
      <c r="G17" s="1240" t="s">
        <v>852</v>
      </c>
      <c r="H17" s="701">
        <v>0</v>
      </c>
      <c r="I17" s="372" t="s">
        <v>808</v>
      </c>
      <c r="J17" s="1180" t="s">
        <v>30</v>
      </c>
      <c r="K17" s="362"/>
      <c r="L17" s="360" t="s">
        <v>620</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808</v>
      </c>
      <c r="J18" s="701" t="s">
        <v>30</v>
      </c>
      <c r="K18" s="1222"/>
      <c r="L18" s="360" t="s">
        <v>620</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808</v>
      </c>
      <c r="J19" s="701" t="s">
        <v>30</v>
      </c>
      <c r="K19" s="691"/>
      <c r="L19" s="360" t="s">
        <v>620</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808</v>
      </c>
      <c r="J20" s="1180" t="s">
        <v>30</v>
      </c>
      <c r="K20" s="691"/>
      <c r="L20" s="360" t="s">
        <v>620</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808</v>
      </c>
      <c r="J21" s="742" t="s">
        <v>36</v>
      </c>
      <c r="K21" s="691"/>
      <c r="L21" s="360" t="s">
        <v>620</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65">
        <v>21</v>
      </c>
      <c r="I22" s="372" t="s">
        <v>808</v>
      </c>
      <c r="J22" s="1058" t="s">
        <v>30</v>
      </c>
      <c r="K22" s="691"/>
      <c r="L22" s="1386">
        <v>46147</v>
      </c>
      <c r="M22" s="372" t="s">
        <v>110</v>
      </c>
      <c r="N22" s="991">
        <v>81882</v>
      </c>
      <c r="O22" s="372" t="s">
        <v>110</v>
      </c>
      <c r="P22" s="729" t="s">
        <v>38</v>
      </c>
      <c r="Q22" s="1568">
        <v>46146</v>
      </c>
      <c r="R22" s="992" t="s">
        <v>110</v>
      </c>
      <c r="S22" s="363">
        <v>46182</v>
      </c>
      <c r="T22" s="373" t="s">
        <v>814</v>
      </c>
      <c r="U22" s="373" t="s">
        <v>814</v>
      </c>
      <c r="V22" s="1569">
        <v>6481</v>
      </c>
      <c r="W22" s="1488">
        <v>6586</v>
      </c>
      <c r="X22" s="1570">
        <f>SUM(V22-W22)</f>
        <v>-105</v>
      </c>
      <c r="Y22" s="1241">
        <f>IFERROR($W22/$V22, 0)</f>
        <v>1.0162012035179757</v>
      </c>
      <c r="Z22" s="1568">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65">
        <v>65</v>
      </c>
      <c r="I23" s="372" t="s">
        <v>808</v>
      </c>
      <c r="J23" s="1058" t="s">
        <v>30</v>
      </c>
      <c r="K23" s="691"/>
      <c r="L23" s="1386">
        <v>46175</v>
      </c>
      <c r="M23" s="372" t="s">
        <v>110</v>
      </c>
      <c r="N23" s="991">
        <v>97544</v>
      </c>
      <c r="O23" s="372" t="s">
        <v>110</v>
      </c>
      <c r="P23" s="729" t="s">
        <v>38</v>
      </c>
      <c r="Q23" s="1568">
        <v>46171</v>
      </c>
      <c r="R23" s="702" t="s">
        <v>238</v>
      </c>
      <c r="S23" s="363" t="s">
        <v>813</v>
      </c>
      <c r="T23" s="373" t="s">
        <v>814</v>
      </c>
      <c r="U23" s="373" t="s">
        <v>814</v>
      </c>
      <c r="V23" s="1569">
        <v>7771</v>
      </c>
      <c r="W23" s="1488">
        <v>7729</v>
      </c>
      <c r="X23" s="1570">
        <f>SUM(V23-W23)</f>
        <v>42</v>
      </c>
      <c r="Y23" s="1241">
        <f>IFERROR($W23/$V23, 0)</f>
        <v>0.99459529018144388</v>
      </c>
      <c r="Z23" s="1568">
        <v>46178</v>
      </c>
      <c r="AA23" s="1593">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65">
        <v>73</v>
      </c>
      <c r="I24" s="1233" t="s">
        <v>808</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65">
        <v>0</v>
      </c>
      <c r="I25" s="1055" t="s">
        <v>808</v>
      </c>
      <c r="J25" s="1058" t="s">
        <v>30</v>
      </c>
      <c r="K25" s="691"/>
      <c r="L25" s="1386">
        <v>46176</v>
      </c>
      <c r="M25" s="372" t="s">
        <v>110</v>
      </c>
      <c r="N25" s="991">
        <v>10128.049999999999</v>
      </c>
      <c r="O25" s="372" t="s">
        <v>110</v>
      </c>
      <c r="P25" s="729" t="s">
        <v>38</v>
      </c>
      <c r="Q25" s="1568">
        <v>46176</v>
      </c>
      <c r="R25" s="702" t="s">
        <v>238</v>
      </c>
      <c r="S25" s="363" t="s">
        <v>813</v>
      </c>
      <c r="T25" s="373" t="s">
        <v>814</v>
      </c>
      <c r="U25" s="373" t="s">
        <v>814</v>
      </c>
      <c r="V25" s="1569">
        <v>813</v>
      </c>
      <c r="W25" s="1488">
        <v>800</v>
      </c>
      <c r="X25" s="1570">
        <f>SUM(V25-W25)</f>
        <v>13</v>
      </c>
      <c r="Y25" s="1241">
        <f>IFERROR($W25/$V25, 0)</f>
        <v>0.98400984009840098</v>
      </c>
      <c r="Z25" s="1568">
        <v>46184</v>
      </c>
      <c r="AA25" s="1568">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808</v>
      </c>
      <c r="J26" s="701" t="s">
        <v>30</v>
      </c>
      <c r="K26" s="986"/>
      <c r="L26" s="360" t="s">
        <v>620</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808</v>
      </c>
      <c r="J27" s="1058" t="s">
        <v>30</v>
      </c>
      <c r="K27" s="691"/>
      <c r="L27" s="360" t="s">
        <v>620</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808</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808</v>
      </c>
      <c r="J29" s="369" t="s">
        <v>30</v>
      </c>
      <c r="K29" s="362"/>
      <c r="L29" s="360" t="s">
        <v>620</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808</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808</v>
      </c>
      <c r="J31" s="701" t="s">
        <v>30</v>
      </c>
      <c r="K31" s="691"/>
      <c r="L31" s="360" t="s">
        <v>620</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808</v>
      </c>
      <c r="J32" s="1263" t="s">
        <v>30</v>
      </c>
      <c r="K32" s="691"/>
      <c r="L32" s="360" t="s">
        <v>620</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808</v>
      </c>
      <c r="J33" s="1263" t="s">
        <v>30</v>
      </c>
      <c r="K33" s="691"/>
      <c r="L33" s="360" t="s">
        <v>620</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697</v>
      </c>
    </row>
    <row r="34" spans="1:31" ht="39.75" customHeight="1">
      <c r="A34" s="1526" t="s">
        <v>893</v>
      </c>
      <c r="B34" s="1390" t="s">
        <v>37</v>
      </c>
      <c r="C34" s="1254">
        <v>46187</v>
      </c>
      <c r="D34" s="1240" t="s">
        <v>471</v>
      </c>
      <c r="E34" s="1254">
        <v>46171</v>
      </c>
      <c r="F34" s="1240" t="s">
        <v>51</v>
      </c>
      <c r="G34" s="1240"/>
      <c r="H34" s="1180">
        <v>76</v>
      </c>
      <c r="I34" s="1261" t="s">
        <v>808</v>
      </c>
      <c r="J34" s="1263" t="s">
        <v>30</v>
      </c>
      <c r="K34" s="691"/>
      <c r="L34" s="360" t="s">
        <v>620</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7">
        <v>46185</v>
      </c>
      <c r="AB34" s="815">
        <v>0</v>
      </c>
      <c r="AC34" s="818">
        <v>0</v>
      </c>
      <c r="AD34" s="1424">
        <v>0</v>
      </c>
      <c r="AE34" s="1242" t="s">
        <v>687</v>
      </c>
    </row>
    <row r="35" spans="1:31" ht="39.75" customHeight="1">
      <c r="A35" s="1353" t="s">
        <v>894</v>
      </c>
      <c r="B35" s="1390" t="s">
        <v>37</v>
      </c>
      <c r="C35" s="1254">
        <v>46187</v>
      </c>
      <c r="D35" s="1240" t="s">
        <v>471</v>
      </c>
      <c r="E35" s="1254">
        <v>46171</v>
      </c>
      <c r="F35" s="1240" t="s">
        <v>51</v>
      </c>
      <c r="G35" s="1240"/>
      <c r="H35" s="1180">
        <v>85</v>
      </c>
      <c r="I35" s="1233" t="s">
        <v>808</v>
      </c>
      <c r="J35" s="1263" t="s">
        <v>30</v>
      </c>
      <c r="K35" s="691"/>
      <c r="L35" s="360" t="s">
        <v>620</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7">
        <v>46185</v>
      </c>
      <c r="AB35" s="815">
        <v>0</v>
      </c>
      <c r="AC35" s="818">
        <v>0</v>
      </c>
      <c r="AD35" s="1424">
        <v>0</v>
      </c>
      <c r="AE35" s="1242" t="s">
        <v>687</v>
      </c>
    </row>
    <row r="36" spans="1:31" ht="39.75" customHeight="1">
      <c r="A36" s="1353" t="s">
        <v>895</v>
      </c>
      <c r="B36" s="1182" t="s">
        <v>37</v>
      </c>
      <c r="C36" s="1338">
        <v>46171</v>
      </c>
      <c r="D36" s="1238" t="s">
        <v>54</v>
      </c>
      <c r="E36" s="1239">
        <v>46136</v>
      </c>
      <c r="F36" s="1238" t="s">
        <v>51</v>
      </c>
      <c r="G36" s="1240"/>
      <c r="H36" s="1371">
        <v>0</v>
      </c>
      <c r="I36" s="1261" t="s">
        <v>808</v>
      </c>
      <c r="J36" s="1263" t="s">
        <v>30</v>
      </c>
      <c r="K36" s="691"/>
      <c r="L36" s="360" t="s">
        <v>620</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8">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808</v>
      </c>
      <c r="J37" s="362" t="s">
        <v>30</v>
      </c>
      <c r="K37" s="362"/>
      <c r="L37" s="360" t="s">
        <v>620</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808</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808</v>
      </c>
      <c r="J39" s="742" t="s">
        <v>30</v>
      </c>
      <c r="K39" s="362"/>
      <c r="L39" s="360" t="s">
        <v>620</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798</v>
      </c>
    </row>
    <row r="40" spans="1:31" ht="39.75" customHeight="1">
      <c r="A40" s="780" t="s">
        <v>906</v>
      </c>
      <c r="B40" s="355" t="s">
        <v>43</v>
      </c>
      <c r="C40" s="740">
        <v>46173</v>
      </c>
      <c r="D40" s="455" t="s">
        <v>60</v>
      </c>
      <c r="E40" s="740">
        <v>46029</v>
      </c>
      <c r="F40" s="741" t="s">
        <v>794</v>
      </c>
      <c r="G40" s="741"/>
      <c r="H40" s="752">
        <v>55</v>
      </c>
      <c r="I40" s="301" t="s">
        <v>808</v>
      </c>
      <c r="J40" s="742" t="s">
        <v>30</v>
      </c>
      <c r="K40" s="362"/>
      <c r="L40" s="360" t="s">
        <v>620</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795</v>
      </c>
    </row>
    <row r="41" spans="1:31" ht="39.75" customHeight="1">
      <c r="A41" s="1490" t="s">
        <v>907</v>
      </c>
      <c r="B41" s="1062" t="s">
        <v>40</v>
      </c>
      <c r="C41" s="1387">
        <v>46172</v>
      </c>
      <c r="D41" s="1385" t="s">
        <v>52</v>
      </c>
      <c r="E41" s="1386">
        <v>46142</v>
      </c>
      <c r="F41" s="1385" t="s">
        <v>51</v>
      </c>
      <c r="G41" s="1240"/>
      <c r="H41" s="1565">
        <v>79</v>
      </c>
      <c r="I41" s="304" t="s">
        <v>808</v>
      </c>
      <c r="J41" s="746" t="s">
        <v>30</v>
      </c>
      <c r="K41" s="691"/>
      <c r="L41" s="360" t="s">
        <v>620</v>
      </c>
      <c r="M41" s="1180" t="s">
        <v>110</v>
      </c>
      <c r="N41" s="1366">
        <v>73533</v>
      </c>
      <c r="O41" s="1181" t="s">
        <v>110</v>
      </c>
      <c r="P41" s="1415" t="s">
        <v>38</v>
      </c>
      <c r="Q41" s="1568">
        <v>46147</v>
      </c>
      <c r="R41" s="702" t="s">
        <v>238</v>
      </c>
      <c r="S41" s="363" t="s">
        <v>813</v>
      </c>
      <c r="T41" s="373" t="s">
        <v>814</v>
      </c>
      <c r="U41" s="373" t="s">
        <v>814</v>
      </c>
      <c r="V41" s="1569">
        <v>5974</v>
      </c>
      <c r="W41" s="1595">
        <v>5911</v>
      </c>
      <c r="X41" s="1570">
        <f>SUM(V41-W41)</f>
        <v>63</v>
      </c>
      <c r="Y41" s="1241">
        <f>IFERROR($W41/$V41, 0)</f>
        <v>0.98945430197522599</v>
      </c>
      <c r="Z41" s="370">
        <v>46174</v>
      </c>
      <c r="AA41" s="1500">
        <v>46176</v>
      </c>
      <c r="AB41" s="697">
        <v>0</v>
      </c>
      <c r="AC41" s="697">
        <v>0</v>
      </c>
      <c r="AD41" s="1056">
        <v>0</v>
      </c>
      <c r="AE41" s="1242" t="s">
        <v>647</v>
      </c>
    </row>
    <row r="42" spans="1:31" ht="39.75" customHeight="1">
      <c r="A42" s="1353" t="s">
        <v>908</v>
      </c>
      <c r="B42" s="1062" t="s">
        <v>40</v>
      </c>
      <c r="C42" s="1387">
        <v>46172</v>
      </c>
      <c r="D42" s="1238" t="s">
        <v>52</v>
      </c>
      <c r="E42" s="1239">
        <v>46142</v>
      </c>
      <c r="F42" s="1238" t="s">
        <v>51</v>
      </c>
      <c r="G42" s="1240"/>
      <c r="H42" s="995">
        <v>74</v>
      </c>
      <c r="I42" s="304" t="s">
        <v>808</v>
      </c>
      <c r="J42" s="746" t="s">
        <v>30</v>
      </c>
      <c r="K42" s="691"/>
      <c r="L42" s="360" t="s">
        <v>620</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721</v>
      </c>
    </row>
    <row r="43" spans="1:31" ht="39.75" customHeight="1">
      <c r="A43" s="1353" t="s">
        <v>909</v>
      </c>
      <c r="B43" s="1062" t="s">
        <v>40</v>
      </c>
      <c r="C43" s="1387">
        <v>46172</v>
      </c>
      <c r="D43" s="1238" t="s">
        <v>50</v>
      </c>
      <c r="E43" s="1239">
        <v>46143</v>
      </c>
      <c r="F43" s="1238" t="s">
        <v>51</v>
      </c>
      <c r="G43" s="1240"/>
      <c r="H43" s="995">
        <v>0</v>
      </c>
      <c r="I43" s="304" t="s">
        <v>808</v>
      </c>
      <c r="J43" s="746" t="s">
        <v>30</v>
      </c>
      <c r="K43" s="691"/>
      <c r="L43" s="360" t="s">
        <v>620</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721</v>
      </c>
    </row>
    <row r="44" spans="1:31" ht="39.75" customHeight="1">
      <c r="A44" s="1353" t="s">
        <v>910</v>
      </c>
      <c r="B44" s="1062" t="s">
        <v>40</v>
      </c>
      <c r="C44" s="1387">
        <v>46172</v>
      </c>
      <c r="D44" s="1238" t="s">
        <v>50</v>
      </c>
      <c r="E44" s="1239">
        <v>46143</v>
      </c>
      <c r="F44" s="1238" t="s">
        <v>51</v>
      </c>
      <c r="G44" s="1240"/>
      <c r="H44" s="995">
        <v>0</v>
      </c>
      <c r="I44" s="304" t="s">
        <v>808</v>
      </c>
      <c r="J44" s="746" t="s">
        <v>30</v>
      </c>
      <c r="K44" s="362"/>
      <c r="L44" s="360" t="s">
        <v>620</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721</v>
      </c>
    </row>
    <row r="45" spans="1:31" ht="39.75" customHeight="1">
      <c r="A45" s="1353" t="s">
        <v>911</v>
      </c>
      <c r="B45" s="1062" t="s">
        <v>40</v>
      </c>
      <c r="C45" s="1303">
        <v>46130</v>
      </c>
      <c r="D45" s="1238" t="s">
        <v>50</v>
      </c>
      <c r="E45" s="1239">
        <v>46121</v>
      </c>
      <c r="F45" s="1238" t="s">
        <v>51</v>
      </c>
      <c r="G45" s="1240"/>
      <c r="H45" s="995">
        <v>0</v>
      </c>
      <c r="I45" s="304" t="s">
        <v>808</v>
      </c>
      <c r="J45" s="746" t="s">
        <v>30</v>
      </c>
      <c r="K45" s="1365"/>
      <c r="L45" s="360" t="s">
        <v>620</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808</v>
      </c>
      <c r="J46" s="746" t="s">
        <v>30</v>
      </c>
      <c r="K46" s="1365"/>
      <c r="L46" s="360" t="s">
        <v>620</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721</v>
      </c>
    </row>
    <row r="47" spans="1:31" ht="39.75" customHeight="1">
      <c r="A47" s="1353" t="s">
        <v>914</v>
      </c>
      <c r="B47" s="1062" t="s">
        <v>40</v>
      </c>
      <c r="C47" s="1303">
        <v>46130</v>
      </c>
      <c r="D47" s="1238" t="s">
        <v>50</v>
      </c>
      <c r="E47" s="1239">
        <v>46121</v>
      </c>
      <c r="F47" s="1238" t="s">
        <v>51</v>
      </c>
      <c r="G47" s="1240"/>
      <c r="H47" s="995">
        <v>0</v>
      </c>
      <c r="I47" s="304" t="s">
        <v>808</v>
      </c>
      <c r="J47" s="746" t="s">
        <v>30</v>
      </c>
      <c r="K47" s="1365"/>
      <c r="L47" s="360" t="s">
        <v>620</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808</v>
      </c>
      <c r="J48" s="746" t="s">
        <v>30</v>
      </c>
      <c r="K48" s="1365"/>
      <c r="L48" s="360" t="s">
        <v>620</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808</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808</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808</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808</v>
      </c>
      <c r="J52" s="701" t="s">
        <v>30</v>
      </c>
      <c r="K52" s="713"/>
      <c r="L52" s="699">
        <v>45741</v>
      </c>
      <c r="M52" s="701" t="s">
        <v>110</v>
      </c>
      <c r="N52" s="705">
        <v>31186.25</v>
      </c>
      <c r="O52" s="701" t="s">
        <v>110</v>
      </c>
      <c r="P52" s="1270" t="s">
        <v>38</v>
      </c>
      <c r="Q52" s="702">
        <v>45743</v>
      </c>
      <c r="R52" s="702" t="s">
        <v>620</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808</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68"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808</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808</v>
      </c>
      <c r="J3" s="691" t="s">
        <v>30</v>
      </c>
      <c r="K3" s="360" t="s">
        <v>620</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808</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808</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808</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808</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808</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808</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808</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808</v>
      </c>
      <c r="J12" s="742" t="s">
        <v>30</v>
      </c>
      <c r="K12" s="360" t="s">
        <v>620</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808</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808</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808</v>
      </c>
      <c r="J15" s="1222" t="s">
        <v>30</v>
      </c>
      <c r="K15" s="360" t="s">
        <v>620</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808</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808</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808</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808</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808</v>
      </c>
      <c r="J22" s="1058" t="s">
        <v>30</v>
      </c>
      <c r="K22" s="360" t="s">
        <v>620</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808</v>
      </c>
      <c r="J23" s="1058" t="s">
        <v>30</v>
      </c>
      <c r="K23" s="360" t="s">
        <v>620</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808</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808</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808</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808</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808</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808</v>
      </c>
      <c r="J29" s="1058" t="s">
        <v>30</v>
      </c>
      <c r="K29" s="360" t="s">
        <v>620</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808</v>
      </c>
      <c r="J30" s="1180" t="s">
        <v>30</v>
      </c>
      <c r="K30" s="360" t="s">
        <v>620</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808</v>
      </c>
      <c r="J31" s="1180" t="s">
        <v>30</v>
      </c>
      <c r="K31" s="360" t="s">
        <v>620</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808</v>
      </c>
      <c r="J32" s="1058" t="s">
        <v>30</v>
      </c>
      <c r="K32" s="360" t="s">
        <v>620</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808</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808</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808</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808</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808</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808</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808</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808</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808</v>
      </c>
      <c r="J41" s="313" t="s">
        <v>30</v>
      </c>
      <c r="K41" s="360" t="s">
        <v>620</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808</v>
      </c>
      <c r="J42" s="971" t="s">
        <v>30</v>
      </c>
      <c r="K42" s="360" t="s">
        <v>620</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808</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808</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808</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808</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808</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808</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808</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808</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808</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808</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808</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808</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808</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808</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808</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808</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808</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808</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808</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808</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808</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808</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808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808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808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808</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808</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808</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808</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808</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808</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808</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808</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808</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808</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808</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808</v>
      </c>
      <c r="J138" s="986" t="s">
        <v>30</v>
      </c>
      <c r="K138" s="360" t="s">
        <v>620</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808</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808</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808</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808</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808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808</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808</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808</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808</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808</v>
      </c>
      <c r="J153" s="691" t="s">
        <v>30</v>
      </c>
      <c r="K153" s="689" t="s">
        <v>620</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808</v>
      </c>
      <c r="J154" s="691" t="s">
        <v>30</v>
      </c>
      <c r="K154" s="689" t="s">
        <v>620</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808</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808</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808</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808</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808</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808</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808</v>
      </c>
      <c r="J163" s="362" t="s">
        <v>30</v>
      </c>
      <c r="K163" s="360" t="s">
        <v>620</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808</v>
      </c>
      <c r="J164" s="362" t="s">
        <v>30</v>
      </c>
      <c r="K164" s="360" t="s">
        <v>620</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808</v>
      </c>
      <c r="J166" s="691" t="s">
        <v>30</v>
      </c>
      <c r="K166" s="360" t="s">
        <v>620</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808</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808</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808</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808</v>
      </c>
      <c r="J175" s="746" t="s">
        <v>30</v>
      </c>
      <c r="K175" s="360" t="s">
        <v>620</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808</v>
      </c>
      <c r="J176" s="746" t="s">
        <v>30</v>
      </c>
      <c r="K176" s="360" t="s">
        <v>620</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808</v>
      </c>
      <c r="J177" s="746" t="s">
        <v>30</v>
      </c>
      <c r="K177" s="360" t="s">
        <v>620</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808</v>
      </c>
      <c r="J178" s="746" t="s">
        <v>30</v>
      </c>
      <c r="K178" s="360" t="s">
        <v>620</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808</v>
      </c>
      <c r="J179" s="746" t="s">
        <v>30</v>
      </c>
      <c r="K179" s="360" t="s">
        <v>620</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808</v>
      </c>
      <c r="J180" s="746" t="s">
        <v>30</v>
      </c>
      <c r="K180" s="360" t="s">
        <v>620</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808</v>
      </c>
      <c r="J181" s="746" t="s">
        <v>30</v>
      </c>
      <c r="K181" s="360" t="s">
        <v>620</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808</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808</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808</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808</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808</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808</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808</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808</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808</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808</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808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808</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808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808</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808</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808</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808</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808</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808</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808</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808</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808</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808</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808</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808</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808</v>
      </c>
      <c r="J244" s="20" t="s">
        <v>30</v>
      </c>
      <c r="K244" s="360" t="s">
        <v>620</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808</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808</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808</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808</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808</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808</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808</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808</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808</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808</v>
      </c>
      <c r="J255" s="20" t="s">
        <v>30</v>
      </c>
      <c r="K255" s="360" t="s">
        <v>620</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808</v>
      </c>
      <c r="J256" s="20" t="s">
        <v>30</v>
      </c>
      <c r="K256" s="360" t="s">
        <v>620</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808</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808</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808</v>
      </c>
      <c r="J259" s="731" t="s">
        <v>30</v>
      </c>
      <c r="K259" s="360" t="s">
        <v>620</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808</v>
      </c>
      <c r="J260" s="20" t="s">
        <v>30</v>
      </c>
      <c r="K260" s="360" t="s">
        <v>620</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808</v>
      </c>
      <c r="J261" s="20" t="s">
        <v>30</v>
      </c>
      <c r="K261" s="360" t="s">
        <v>620</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808</v>
      </c>
      <c r="J262" s="20" t="s">
        <v>30</v>
      </c>
      <c r="K262" s="360" t="s">
        <v>620</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808</v>
      </c>
      <c r="J263" s="20" t="s">
        <v>30</v>
      </c>
      <c r="K263" s="360" t="s">
        <v>620</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808</v>
      </c>
      <c r="J264" s="20" t="s">
        <v>30</v>
      </c>
      <c r="K264" s="360" t="s">
        <v>620</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808</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808</v>
      </c>
      <c r="J266" s="20" t="s">
        <v>30</v>
      </c>
      <c r="K266" s="360" t="s">
        <v>620</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808</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808</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808</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808</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808</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808</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808</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808</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808</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808</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808</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808</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808</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808</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808</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808</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808</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808</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808</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808</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808</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808</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808</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808</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808</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808</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808</v>
      </c>
      <c r="J300" s="1058" t="s">
        <v>30</v>
      </c>
      <c r="K300" s="360" t="s">
        <v>620</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65">
        <v>58</v>
      </c>
      <c r="I301" s="372" t="s">
        <v>808</v>
      </c>
      <c r="J301" s="1058" t="s">
        <v>30</v>
      </c>
      <c r="K301" s="360" t="s">
        <v>620</v>
      </c>
      <c r="L301" s="372" t="s">
        <v>110</v>
      </c>
      <c r="M301" s="1243">
        <v>56668.15</v>
      </c>
      <c r="N301" s="920"/>
      <c r="O301" s="1356"/>
      <c r="P301" s="1243">
        <v>56668.15</v>
      </c>
      <c r="Q301" s="372" t="s">
        <v>110</v>
      </c>
      <c r="R301" s="1506" t="s">
        <v>38</v>
      </c>
      <c r="S301" s="1568">
        <v>46144</v>
      </c>
      <c r="T301" s="1570">
        <v>4061</v>
      </c>
      <c r="U301" s="1596">
        <v>4061</v>
      </c>
      <c r="V301" s="3">
        <f>IFERROR(Table5[[#This Row],[Actual Redline Completed Footage UG]]/Table5[[#This Row],[Footage UG]], 0)</f>
        <v>1</v>
      </c>
      <c r="W301" s="1568">
        <v>46153</v>
      </c>
      <c r="X301" s="815">
        <v>0</v>
      </c>
      <c r="Y301" s="815">
        <v>0</v>
      </c>
      <c r="Z301" s="1498">
        <v>0</v>
      </c>
      <c r="AA301" s="373" t="s">
        <v>814</v>
      </c>
      <c r="AB301" s="373" t="s">
        <v>814</v>
      </c>
      <c r="AC301" s="1242" t="s">
        <v>647</v>
      </c>
    </row>
    <row r="302" spans="1:32" ht="39.75" customHeight="1">
      <c r="A302" s="1505" t="s">
        <v>1459</v>
      </c>
      <c r="B302" s="377" t="s">
        <v>34</v>
      </c>
      <c r="C302" s="1387">
        <v>46172</v>
      </c>
      <c r="D302" s="367" t="s">
        <v>54</v>
      </c>
      <c r="E302" s="367">
        <v>46142</v>
      </c>
      <c r="F302" s="366" t="s">
        <v>53</v>
      </c>
      <c r="G302" s="699" t="s">
        <v>1460</v>
      </c>
      <c r="H302" s="990">
        <v>0</v>
      </c>
      <c r="I302" s="372" t="s">
        <v>808</v>
      </c>
      <c r="J302" s="1058" t="s">
        <v>30</v>
      </c>
      <c r="K302" s="360" t="s">
        <v>620</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808</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808</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808</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808</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808</v>
      </c>
      <c r="J307" s="369" t="s">
        <v>30</v>
      </c>
      <c r="K307" s="360" t="s">
        <v>620</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808</v>
      </c>
      <c r="J308" s="1058" t="s">
        <v>30</v>
      </c>
      <c r="K308" s="360" t="s">
        <v>620</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808</v>
      </c>
      <c r="J309" s="1058" t="s">
        <v>30</v>
      </c>
      <c r="K309" s="360" t="s">
        <v>620</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808</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808</v>
      </c>
      <c r="J311" s="369" t="s">
        <v>30</v>
      </c>
      <c r="K311" s="360" t="s">
        <v>620</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808</v>
      </c>
      <c r="J312" s="691" t="s">
        <v>30</v>
      </c>
      <c r="K312" s="360" t="s">
        <v>620</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808</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808</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808</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808</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808</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808</v>
      </c>
      <c r="J318" s="746" t="s">
        <v>30</v>
      </c>
      <c r="K318" s="360" t="s">
        <v>620</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808</v>
      </c>
      <c r="J319" s="746" t="s">
        <v>30</v>
      </c>
      <c r="K319" s="360" t="s">
        <v>620</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808</v>
      </c>
      <c r="J320" s="746" t="s">
        <v>30</v>
      </c>
      <c r="K320" s="360" t="s">
        <v>620</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808</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808</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808</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808</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808</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808</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808</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808</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808</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808</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808</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808</v>
      </c>
      <c r="J335" s="572" t="s">
        <v>30</v>
      </c>
      <c r="K335" s="360" t="s">
        <v>620</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808</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808</v>
      </c>
      <c r="J337" s="362" t="s">
        <v>36</v>
      </c>
      <c r="K337" s="360" t="s">
        <v>620</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808</v>
      </c>
      <c r="J338" s="572" t="s">
        <v>30</v>
      </c>
      <c r="K338" s="360" t="s">
        <v>620</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808</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808</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808</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808</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808</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620</v>
      </c>
      <c r="S354" s="373" t="s">
        <v>620</v>
      </c>
      <c r="T354" s="373" t="s">
        <v>620</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620</v>
      </c>
      <c r="S355" s="373" t="s">
        <v>620</v>
      </c>
      <c r="T355" s="373" t="s">
        <v>620</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5"/>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618</v>
      </c>
      <c r="D829">
        <v>1282</v>
      </c>
      <c r="E829">
        <v>980</v>
      </c>
      <c r="G829">
        <v>2262</v>
      </c>
    </row>
    <row r="830" spans="1:7">
      <c r="A830" t="s">
        <v>1447</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618</v>
      </c>
      <c r="B843">
        <v>828</v>
      </c>
      <c r="C843">
        <v>150</v>
      </c>
      <c r="E843">
        <v>688</v>
      </c>
      <c r="G843">
        <v>1666</v>
      </c>
    </row>
    <row r="844" spans="1:7">
      <c r="A844" t="s">
        <v>1588</v>
      </c>
      <c r="B844">
        <v>233</v>
      </c>
      <c r="G844">
        <v>233</v>
      </c>
    </row>
    <row r="845" spans="1:7">
      <c r="A845" t="s">
        <v>1133</v>
      </c>
      <c r="B845">
        <v>1768</v>
      </c>
      <c r="C845">
        <v>510</v>
      </c>
      <c r="G845">
        <v>2278</v>
      </c>
    </row>
    <row r="846" spans="1:7">
      <c r="A846" t="s">
        <v>1520</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1520</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1520</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1520</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1391</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883</v>
      </c>
      <c r="D955">
        <v>1486</v>
      </c>
      <c r="E955">
        <v>2912</v>
      </c>
      <c r="F955">
        <v>2125</v>
      </c>
      <c r="G955">
        <v>6523</v>
      </c>
    </row>
    <row r="956" spans="1:7">
      <c r="A956" t="s">
        <v>1526</v>
      </c>
      <c r="D956">
        <v>1264</v>
      </c>
      <c r="E956">
        <v>1281</v>
      </c>
      <c r="G956">
        <v>2545</v>
      </c>
    </row>
    <row r="957" spans="1:7">
      <c r="A957" t="s">
        <v>1593</v>
      </c>
    </row>
    <row r="958" spans="1:7">
      <c r="A958" t="s">
        <v>1395</v>
      </c>
      <c r="D958">
        <v>3678</v>
      </c>
      <c r="E958">
        <v>3382</v>
      </c>
      <c r="G958">
        <v>7060</v>
      </c>
    </row>
    <row r="959" spans="1:7">
      <c r="A959" t="s">
        <v>1594</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883</v>
      </c>
      <c r="B978">
        <v>1449</v>
      </c>
      <c r="G978">
        <v>1449</v>
      </c>
    </row>
    <row r="979" spans="1:7">
      <c r="A979" t="s">
        <v>1526</v>
      </c>
      <c r="B979">
        <v>1662</v>
      </c>
      <c r="C979">
        <v>2684</v>
      </c>
      <c r="F979">
        <v>51</v>
      </c>
      <c r="G979">
        <v>4397</v>
      </c>
    </row>
    <row r="980" spans="1:7">
      <c r="A980" t="s">
        <v>1393</v>
      </c>
      <c r="B980">
        <v>5466</v>
      </c>
      <c r="E980">
        <v>2252</v>
      </c>
      <c r="G980">
        <v>7718</v>
      </c>
    </row>
    <row r="981" spans="1:7">
      <c r="A981" t="s">
        <v>1594</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1400</v>
      </c>
      <c r="C1024">
        <v>3411</v>
      </c>
      <c r="G1024">
        <v>3411</v>
      </c>
    </row>
    <row r="1025" spans="1:7">
      <c r="A1025" t="s">
        <v>1245</v>
      </c>
      <c r="B1025">
        <v>82</v>
      </c>
      <c r="G1025">
        <v>82</v>
      </c>
    </row>
    <row r="1026" spans="1:7">
      <c r="A1026" t="s">
        <v>1403</v>
      </c>
      <c r="C1026">
        <v>3311</v>
      </c>
      <c r="G1026">
        <v>3311</v>
      </c>
    </row>
    <row r="1027" spans="1:7">
      <c r="A1027" t="s">
        <v>1369</v>
      </c>
    </row>
    <row r="1028" spans="1:7">
      <c r="A1028" t="s">
        <v>1480</v>
      </c>
      <c r="C1028">
        <v>2568</v>
      </c>
      <c r="G1028">
        <v>2568</v>
      </c>
    </row>
    <row r="1029" spans="1:7">
      <c r="A1029" t="s">
        <v>1204</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1178</v>
      </c>
      <c r="C1032">
        <v>1100</v>
      </c>
      <c r="D1032">
        <v>855</v>
      </c>
      <c r="G1032">
        <v>1955</v>
      </c>
    </row>
    <row r="1033" spans="1:7">
      <c r="A1033" t="s">
        <v>1598</v>
      </c>
      <c r="C1033">
        <v>486</v>
      </c>
      <c r="G1033">
        <v>486</v>
      </c>
    </row>
    <row r="1034" spans="1:7">
      <c r="A1034" t="s">
        <v>1406</v>
      </c>
      <c r="C1034">
        <v>3634</v>
      </c>
      <c r="G1034">
        <v>3634</v>
      </c>
    </row>
    <row r="1035" spans="1:7">
      <c r="A1035" t="s">
        <v>1599</v>
      </c>
      <c r="D1035">
        <v>955</v>
      </c>
      <c r="G1035">
        <v>955</v>
      </c>
    </row>
    <row r="1036" spans="1:7">
      <c r="A1036" t="s">
        <v>1600</v>
      </c>
    </row>
    <row r="1037" spans="1:7">
      <c r="A1037" t="s">
        <v>1375</v>
      </c>
    </row>
    <row r="1038" spans="1:7">
      <c r="A1038" t="s">
        <v>1524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1393</v>
      </c>
      <c r="E1054">
        <v>64</v>
      </c>
      <c r="G1054">
        <v>64</v>
      </c>
    </row>
    <row r="1055" spans="1:7">
      <c r="A1055" t="s">
        <v>1395</v>
      </c>
    </row>
    <row r="1056" spans="1:7">
      <c r="A1056" t="s">
        <v>1172</v>
      </c>
      <c r="B1056">
        <v>1610</v>
      </c>
      <c r="G1056">
        <v>1610</v>
      </c>
    </row>
    <row r="1057" spans="1:7">
      <c r="A1057" t="s">
        <v>1169</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1406</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1397</v>
      </c>
      <c r="E1083">
        <v>242</v>
      </c>
      <c r="G1083">
        <v>242</v>
      </c>
    </row>
    <row r="1084" spans="1:7">
      <c r="A1084" t="s">
        <v>1172</v>
      </c>
    </row>
    <row r="1085" spans="1:7">
      <c r="A1085" t="s">
        <v>1480</v>
      </c>
      <c r="B1085">
        <v>428</v>
      </c>
      <c r="G1085">
        <v>428</v>
      </c>
    </row>
    <row r="1086" spans="1:7">
      <c r="A1086" t="s">
        <v>1599</v>
      </c>
    </row>
    <row r="1087" spans="1:7">
      <c r="A1087" t="s">
        <v>1601</v>
      </c>
      <c r="C1087">
        <v>265</v>
      </c>
      <c r="D1087">
        <v>542</v>
      </c>
      <c r="E1087">
        <v>739</v>
      </c>
      <c r="G1087">
        <v>1546</v>
      </c>
    </row>
    <row r="1088" spans="1:7">
      <c r="A1088" t="s">
        <v>1439</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1604</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1095</v>
      </c>
      <c r="C1099">
        <v>1500</v>
      </c>
      <c r="D1099">
        <v>1084</v>
      </c>
      <c r="G1099">
        <v>2584</v>
      </c>
    </row>
    <row r="1100" spans="1:7">
      <c r="A1100" t="s">
        <v>1471</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1395</v>
      </c>
    </row>
    <row r="1112" spans="1:7">
      <c r="A1112" t="s">
        <v>1442</v>
      </c>
      <c r="E1112">
        <v>396</v>
      </c>
      <c r="G1112">
        <v>396</v>
      </c>
    </row>
    <row r="1113" spans="1:7">
      <c r="A1113" t="s">
        <v>1397</v>
      </c>
    </row>
    <row r="1114" spans="1:7">
      <c r="A1114" t="s">
        <v>1172</v>
      </c>
    </row>
    <row r="1115" spans="1:7">
      <c r="A1115" t="s">
        <v>1403</v>
      </c>
      <c r="B1115">
        <v>87</v>
      </c>
      <c r="G1115">
        <v>87</v>
      </c>
    </row>
    <row r="1116" spans="1:7">
      <c r="A1116" t="s">
        <v>1601</v>
      </c>
      <c r="B1116">
        <v>671</v>
      </c>
      <c r="C1116">
        <v>1204</v>
      </c>
      <c r="D1116">
        <v>1210</v>
      </c>
      <c r="E1116">
        <v>292</v>
      </c>
      <c r="G1116">
        <v>3377</v>
      </c>
    </row>
    <row r="1117" spans="1:7">
      <c r="A1117" t="s">
        <v>1439</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1439</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1526</v>
      </c>
      <c r="B1162">
        <v>0</v>
      </c>
      <c r="G1162">
        <v>0</v>
      </c>
    </row>
    <row r="1163" spans="1:7">
      <c r="A1163" t="s">
        <v>1385</v>
      </c>
      <c r="C1163">
        <v>0</v>
      </c>
      <c r="G1163">
        <v>0</v>
      </c>
    </row>
    <row r="1164" spans="1:7">
      <c r="A1164" t="s">
        <v>1388</v>
      </c>
      <c r="B1164">
        <v>0</v>
      </c>
      <c r="G1164">
        <v>0</v>
      </c>
    </row>
    <row r="1165" spans="1:7">
      <c r="A1165" t="s">
        <v>1181</v>
      </c>
    </row>
    <row r="1166" spans="1:7">
      <c r="A1166" t="s">
        <v>1382</v>
      </c>
      <c r="B1166">
        <v>738</v>
      </c>
      <c r="C1166">
        <v>466</v>
      </c>
      <c r="G1166">
        <v>1204</v>
      </c>
    </row>
    <row r="1167" spans="1:7">
      <c r="A1167" t="s">
        <v>1421</v>
      </c>
      <c r="B1167">
        <v>0</v>
      </c>
      <c r="G1167">
        <v>0</v>
      </c>
    </row>
    <row r="1168" spans="1:7">
      <c r="A1168" t="s">
        <v>880</v>
      </c>
      <c r="D1168">
        <v>173</v>
      </c>
      <c r="G1168">
        <v>173</v>
      </c>
    </row>
    <row r="1169" spans="1:7">
      <c r="A1169" t="s">
        <v>1424</v>
      </c>
      <c r="B1169">
        <v>1297</v>
      </c>
      <c r="G1169">
        <v>1297</v>
      </c>
    </row>
    <row r="1170" spans="1:7">
      <c r="A1170" t="s">
        <v>1222</v>
      </c>
      <c r="B1170">
        <v>100</v>
      </c>
      <c r="G1170">
        <v>100</v>
      </c>
    </row>
    <row r="1171" spans="1:7">
      <c r="A1171" t="s">
        <v>1427</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1406</v>
      </c>
    </row>
    <row r="1184" spans="1:7">
      <c r="A1184" t="s">
        <v>1382</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1433</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1436</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1021</v>
      </c>
    </row>
    <row r="1210" spans="1:7">
      <c r="A1210" t="s">
        <v>1415</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1436</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1412</v>
      </c>
    </row>
    <row r="1241" spans="1:7">
      <c r="A1241" t="s">
        <v>1207</v>
      </c>
    </row>
    <row r="1242" spans="1:7">
      <c r="A1242" t="s">
        <v>1151</v>
      </c>
      <c r="C1242">
        <v>0</v>
      </c>
      <c r="G1242">
        <v>0</v>
      </c>
    </row>
    <row r="1243" spans="1:7">
      <c r="A1243" t="s">
        <v>1436</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1483</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676</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986</v>
      </c>
      <c r="D1268">
        <v>149</v>
      </c>
      <c r="G1268">
        <v>149</v>
      </c>
    </row>
    <row r="1269" spans="1:7">
      <c r="A1269" t="s">
        <v>1207</v>
      </c>
    </row>
    <row r="1270" spans="1:7">
      <c r="A1270" t="s">
        <v>1433</v>
      </c>
    </row>
    <row r="1271" spans="1:7">
      <c r="A1271" t="s">
        <v>1148</v>
      </c>
    </row>
    <row r="1272" spans="1:7">
      <c r="A1272" t="s">
        <v>1436</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1483</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1415</v>
      </c>
      <c r="E1299">
        <v>253</v>
      </c>
      <c r="G1299">
        <v>253</v>
      </c>
    </row>
    <row r="1300" spans="1:7">
      <c r="A1300" t="s">
        <v>986</v>
      </c>
    </row>
    <row r="1301" spans="1:7">
      <c r="A1301" t="s">
        <v>526</v>
      </c>
    </row>
    <row r="1302" spans="1:7">
      <c r="A1302" t="s">
        <v>1606</v>
      </c>
    </row>
    <row r="1303" spans="1:7">
      <c r="A1303" t="s">
        <v>1607</v>
      </c>
    </row>
    <row r="1304" spans="1:7">
      <c r="A1304" t="s">
        <v>670</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1477</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859</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807</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1483</v>
      </c>
      <c r="E1352">
        <v>1033</v>
      </c>
      <c r="G1352">
        <v>1033</v>
      </c>
    </row>
    <row r="1353" spans="1:7">
      <c r="A1353" t="s">
        <v>670</v>
      </c>
      <c r="D1353">
        <v>667</v>
      </c>
      <c r="G1353">
        <v>667</v>
      </c>
    </row>
    <row r="1354" spans="1:7">
      <c r="A1354" t="s">
        <v>1057</v>
      </c>
      <c r="B1354">
        <v>1044</v>
      </c>
      <c r="G1354">
        <v>1044</v>
      </c>
    </row>
    <row r="1355" spans="1:7">
      <c r="A1355" t="s">
        <v>859</v>
      </c>
      <c r="C1355">
        <v>1062</v>
      </c>
      <c r="D1355">
        <v>1318</v>
      </c>
      <c r="E1355">
        <v>1165</v>
      </c>
      <c r="G1355">
        <v>3545</v>
      </c>
    </row>
    <row r="1356" spans="1:7">
      <c r="A1356" t="s">
        <v>673</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859</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854</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862</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856</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862</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862</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1493</v>
      </c>
    </row>
    <row r="1460" spans="1:7">
      <c r="A1460" t="s">
        <v>1499</v>
      </c>
    </row>
    <row r="1461" spans="1:7">
      <c r="A1461" t="s">
        <v>980</v>
      </c>
      <c r="B1461">
        <v>1360</v>
      </c>
      <c r="G1461">
        <v>1360</v>
      </c>
    </row>
    <row r="1462" spans="1:7">
      <c r="A1462" t="s">
        <v>1272</v>
      </c>
      <c r="C1462">
        <v>102</v>
      </c>
      <c r="G1462">
        <v>102</v>
      </c>
    </row>
    <row r="1463" spans="1:7">
      <c r="A1463" t="s">
        <v>1496</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F1471">
        <v>67</v>
      </c>
      <c r="G1471">
        <v>67</v>
      </c>
    </row>
    <row r="1472" spans="1:7">
      <c r="A1472" t="s">
        <v>1266</v>
      </c>
    </row>
    <row r="1473" spans="1:7">
      <c r="A1473" t="s">
        <v>978</v>
      </c>
    </row>
    <row r="1474" spans="1:7">
      <c r="A1474" t="s">
        <v>980</v>
      </c>
    </row>
    <row r="1475" spans="1:7">
      <c r="A1475" t="s">
        <v>1272</v>
      </c>
    </row>
    <row r="1476" spans="1:7">
      <c r="A1476" t="s">
        <v>1496</v>
      </c>
    </row>
    <row r="1477" spans="1:7">
      <c r="A1477" t="s">
        <v>1005</v>
      </c>
      <c r="B1477">
        <v>2719</v>
      </c>
      <c r="C1477">
        <v>2206</v>
      </c>
      <c r="D1477">
        <v>2612</v>
      </c>
      <c r="E1477">
        <v>1765</v>
      </c>
      <c r="F1477">
        <v>1356</v>
      </c>
      <c r="G1477">
        <v>10658</v>
      </c>
    </row>
    <row r="1478" spans="1:7">
      <c r="A1478" t="s">
        <v>1617</v>
      </c>
    </row>
    <row r="1479" spans="1:7">
      <c r="A1479" t="s">
        <v>819</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833</v>
      </c>
      <c r="E1490">
        <v>2434</v>
      </c>
      <c r="G1490">
        <v>2434</v>
      </c>
    </row>
    <row r="1491" spans="1:7">
      <c r="A1491" t="s">
        <v>811</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856</v>
      </c>
      <c r="B1507">
        <v>245</v>
      </c>
      <c r="G1507">
        <v>245</v>
      </c>
    </row>
    <row r="1508" spans="1:7">
      <c r="A1508" t="s">
        <v>819</v>
      </c>
      <c r="B1508">
        <v>864</v>
      </c>
      <c r="C1508">
        <v>674</v>
      </c>
      <c r="D1508">
        <v>724</v>
      </c>
      <c r="E1508">
        <v>165</v>
      </c>
      <c r="G1508">
        <v>2427</v>
      </c>
    </row>
    <row r="1509" spans="1:7">
      <c r="A1509" t="s">
        <v>833</v>
      </c>
      <c r="D1509">
        <v>1012</v>
      </c>
      <c r="G1509">
        <v>1012</v>
      </c>
    </row>
    <row r="1510" spans="1:7">
      <c r="A1510" t="s">
        <v>811</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793</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E1526">
        <v>513</v>
      </c>
      <c r="G1526">
        <v>513</v>
      </c>
    </row>
    <row r="1527" spans="1:7">
      <c r="A1527" t="s">
        <v>1005</v>
      </c>
    </row>
    <row r="1528" spans="1:7">
      <c r="A1528" t="s">
        <v>833</v>
      </c>
      <c r="B1528">
        <v>757</v>
      </c>
      <c r="G1528">
        <v>757</v>
      </c>
    </row>
    <row r="1529" spans="1:7">
      <c r="A1529" t="s">
        <v>811</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793</v>
      </c>
      <c r="D1536">
        <v>140</v>
      </c>
      <c r="G1536">
        <v>140</v>
      </c>
    </row>
    <row r="1537" spans="1:7">
      <c r="A1537" t="s">
        <v>895</v>
      </c>
      <c r="C1537">
        <v>1174</v>
      </c>
      <c r="D1537">
        <v>1060</v>
      </c>
      <c r="E1537">
        <v>818</v>
      </c>
      <c r="F1537">
        <v>441</v>
      </c>
      <c r="G1537">
        <v>3493</v>
      </c>
    </row>
    <row r="1538" spans="1:7">
      <c r="A1538" t="s">
        <v>722</v>
      </c>
      <c r="C1538">
        <v>521</v>
      </c>
      <c r="D1538">
        <v>701</v>
      </c>
      <c r="E1538">
        <v>707</v>
      </c>
      <c r="F1538">
        <v>512</v>
      </c>
      <c r="G1538">
        <v>2441</v>
      </c>
    </row>
    <row r="1539" spans="1:7">
      <c r="A1539" t="s">
        <v>989</v>
      </c>
      <c r="C1539">
        <v>473</v>
      </c>
      <c r="D1539">
        <v>1258</v>
      </c>
      <c r="E1539">
        <v>1494</v>
      </c>
      <c r="G1539">
        <v>3225</v>
      </c>
    </row>
    <row r="1540" spans="1:7">
      <c r="A1540" t="s">
        <v>836</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D1547">
        <v>427</v>
      </c>
      <c r="G1547">
        <v>427</v>
      </c>
    </row>
    <row r="1548" spans="1:7">
      <c r="A1548" t="s">
        <v>807</v>
      </c>
    </row>
    <row r="1549" spans="1:7">
      <c r="A1549" t="s">
        <v>854</v>
      </c>
      <c r="D1549">
        <v>258</v>
      </c>
      <c r="G1549">
        <v>258</v>
      </c>
    </row>
    <row r="1550" spans="1:7">
      <c r="A1550" t="s">
        <v>833</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793</v>
      </c>
      <c r="B1555">
        <v>763</v>
      </c>
      <c r="C1555">
        <v>745</v>
      </c>
      <c r="D1555">
        <v>673</v>
      </c>
      <c r="F1555">
        <v>931</v>
      </c>
      <c r="G1555">
        <v>3112</v>
      </c>
    </row>
    <row r="1556" spans="1:7">
      <c r="A1556" t="s">
        <v>895</v>
      </c>
      <c r="C1556">
        <v>679</v>
      </c>
      <c r="D1556">
        <v>263</v>
      </c>
      <c r="E1556">
        <v>46</v>
      </c>
      <c r="G1556">
        <v>988</v>
      </c>
    </row>
    <row r="1557" spans="1:7">
      <c r="A1557" t="s">
        <v>722</v>
      </c>
    </row>
    <row r="1558" spans="1:7">
      <c r="A1558" t="s">
        <v>989</v>
      </c>
      <c r="B1558">
        <v>1070</v>
      </c>
      <c r="C1558">
        <v>584</v>
      </c>
      <c r="G1558">
        <v>1654</v>
      </c>
    </row>
    <row r="1559" spans="1:7">
      <c r="A1559" t="s">
        <v>840</v>
      </c>
      <c r="B1559">
        <v>525</v>
      </c>
      <c r="D1559">
        <v>787</v>
      </c>
      <c r="F1559">
        <v>540</v>
      </c>
      <c r="G1559">
        <v>1852</v>
      </c>
    </row>
    <row r="1560" spans="1:7">
      <c r="A1560" t="s">
        <v>688</v>
      </c>
      <c r="B1560">
        <v>483</v>
      </c>
      <c r="F1560">
        <v>191</v>
      </c>
      <c r="G1560">
        <v>674</v>
      </c>
    </row>
    <row r="1561" spans="1:7">
      <c r="A1561" t="s">
        <v>863</v>
      </c>
      <c r="C1561">
        <v>443</v>
      </c>
      <c r="D1561">
        <v>406</v>
      </c>
      <c r="E1561">
        <v>361</v>
      </c>
      <c r="F1561">
        <v>345</v>
      </c>
      <c r="G1561">
        <v>1555</v>
      </c>
    </row>
    <row r="1562" spans="1:7">
      <c r="A1562" t="s">
        <v>892</v>
      </c>
      <c r="C1562">
        <v>1520</v>
      </c>
      <c r="D1562">
        <v>413</v>
      </c>
      <c r="E1562">
        <v>1539</v>
      </c>
      <c r="F1562">
        <v>770</v>
      </c>
      <c r="G1562">
        <v>4242</v>
      </c>
    </row>
    <row r="1563" spans="1:7">
      <c r="A1563" t="s">
        <v>1459</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805</v>
      </c>
      <c r="D1566">
        <v>292</v>
      </c>
      <c r="F1566">
        <v>2380</v>
      </c>
      <c r="G1566">
        <v>2672</v>
      </c>
    </row>
    <row r="1567" spans="1:7">
      <c r="A1567" t="s">
        <v>846</v>
      </c>
      <c r="E1567">
        <v>145</v>
      </c>
      <c r="G1567">
        <v>145</v>
      </c>
    </row>
    <row r="1568" spans="1:7">
      <c r="A1568" t="s">
        <v>850</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807</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840</v>
      </c>
      <c r="B1579">
        <v>585</v>
      </c>
      <c r="C1579">
        <v>464</v>
      </c>
      <c r="D1579">
        <v>579</v>
      </c>
      <c r="E1579">
        <v>300</v>
      </c>
      <c r="F1579">
        <v>216</v>
      </c>
      <c r="G1579">
        <v>2144</v>
      </c>
    </row>
    <row r="1580" spans="1:7">
      <c r="A1580" t="s">
        <v>688</v>
      </c>
      <c r="B1580">
        <v>587</v>
      </c>
      <c r="C1580">
        <v>364</v>
      </c>
      <c r="E1580">
        <v>654</v>
      </c>
      <c r="F1580">
        <v>1381</v>
      </c>
      <c r="G1580">
        <v>2986</v>
      </c>
    </row>
    <row r="1581" spans="1:7">
      <c r="A1581" t="s">
        <v>863</v>
      </c>
      <c r="B1581">
        <v>766</v>
      </c>
      <c r="C1581">
        <v>566</v>
      </c>
      <c r="D1581">
        <v>488</v>
      </c>
      <c r="F1581">
        <v>225</v>
      </c>
      <c r="G1581">
        <v>2045</v>
      </c>
    </row>
    <row r="1582" spans="1:7">
      <c r="A1582" t="s">
        <v>892</v>
      </c>
      <c r="B1582">
        <v>1126</v>
      </c>
      <c r="C1582">
        <v>879</v>
      </c>
      <c r="D1582">
        <v>218</v>
      </c>
      <c r="E1582">
        <v>71</v>
      </c>
      <c r="G1582">
        <v>2294</v>
      </c>
    </row>
    <row r="1583" spans="1:7">
      <c r="A1583" t="s">
        <v>1459</v>
      </c>
      <c r="C1583">
        <v>1000</v>
      </c>
      <c r="G1583">
        <v>1000</v>
      </c>
    </row>
    <row r="1584" spans="1:7">
      <c r="A1584" t="s">
        <v>998</v>
      </c>
      <c r="B1584">
        <v>1210</v>
      </c>
      <c r="C1584">
        <v>1966</v>
      </c>
      <c r="D1584">
        <v>189</v>
      </c>
      <c r="G1584">
        <v>3365</v>
      </c>
    </row>
    <row r="1585" spans="1:7">
      <c r="A1585" t="s">
        <v>805</v>
      </c>
      <c r="C1585">
        <v>766</v>
      </c>
      <c r="G1585">
        <v>766</v>
      </c>
    </row>
    <row r="1586" spans="1:7">
      <c r="A1586" t="s">
        <v>850</v>
      </c>
      <c r="B1586">
        <v>280</v>
      </c>
      <c r="G1586">
        <v>280</v>
      </c>
    </row>
    <row r="1587" spans="1:7">
      <c r="A1587" t="s">
        <v>1456</v>
      </c>
      <c r="D1587">
        <v>2164</v>
      </c>
      <c r="E1587">
        <v>2748</v>
      </c>
      <c r="F1587">
        <v>1060</v>
      </c>
      <c r="G1587">
        <v>5972</v>
      </c>
    </row>
    <row r="1588" spans="1:7">
      <c r="A1588" t="s">
        <v>1620</v>
      </c>
      <c r="D1588">
        <v>1245</v>
      </c>
      <c r="E1588">
        <v>1344</v>
      </c>
      <c r="F1588">
        <v>803</v>
      </c>
      <c r="G1588">
        <v>3392</v>
      </c>
    </row>
    <row r="1589" spans="1:7">
      <c r="A1589" t="s">
        <v>841</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793</v>
      </c>
      <c r="D1596">
        <v>145</v>
      </c>
      <c r="G1596">
        <v>145</v>
      </c>
    </row>
    <row r="1597" spans="1:7">
      <c r="A1597" t="s">
        <v>840</v>
      </c>
      <c r="C1597">
        <v>65</v>
      </c>
      <c r="G1597">
        <v>65</v>
      </c>
    </row>
    <row r="1598" spans="1:7">
      <c r="A1598" t="s">
        <v>688</v>
      </c>
      <c r="E1598">
        <v>1196</v>
      </c>
      <c r="G1598">
        <v>1196</v>
      </c>
    </row>
    <row r="1599" spans="1:7">
      <c r="A1599" t="s">
        <v>863</v>
      </c>
      <c r="C1599">
        <v>465</v>
      </c>
      <c r="D1599">
        <v>193</v>
      </c>
      <c r="E1599">
        <v>1067</v>
      </c>
      <c r="F1599">
        <v>339</v>
      </c>
      <c r="G1599">
        <v>2064</v>
      </c>
    </row>
    <row r="1600" spans="1:7">
      <c r="A1600" t="s">
        <v>846</v>
      </c>
    </row>
    <row r="1601" spans="1:7">
      <c r="A1601" t="s">
        <v>1620</v>
      </c>
      <c r="E1601">
        <v>176</v>
      </c>
      <c r="F1601">
        <v>2202</v>
      </c>
      <c r="G1601">
        <v>2378</v>
      </c>
    </row>
    <row r="1602" spans="1:7">
      <c r="A1602" t="s">
        <v>841</v>
      </c>
      <c r="C1602">
        <v>649</v>
      </c>
      <c r="D1602">
        <v>130</v>
      </c>
      <c r="E1602">
        <v>864</v>
      </c>
      <c r="G1602">
        <v>1643</v>
      </c>
    </row>
    <row r="1603" spans="1:7">
      <c r="A1603" t="s">
        <v>564</v>
      </c>
      <c r="C1603">
        <v>1157</v>
      </c>
      <c r="G1603">
        <v>1157</v>
      </c>
    </row>
    <row r="1604" spans="1:7">
      <c r="A1604" t="s">
        <v>829</v>
      </c>
      <c r="C1604">
        <v>2456</v>
      </c>
      <c r="D1604">
        <v>2095</v>
      </c>
      <c r="G1604">
        <v>4551</v>
      </c>
    </row>
    <row r="1605" spans="1:7">
      <c r="A1605" t="s">
        <v>796</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868</v>
      </c>
      <c r="E1609">
        <v>1251</v>
      </c>
      <c r="F1609">
        <v>2149</v>
      </c>
      <c r="G1609">
        <v>3400</v>
      </c>
    </row>
    <row r="1610" spans="1:7">
      <c r="A1610" t="s">
        <v>842</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793</v>
      </c>
      <c r="B1618">
        <v>54</v>
      </c>
      <c r="G1618">
        <v>54</v>
      </c>
    </row>
    <row r="1619" spans="1:7">
      <c r="A1619" t="s">
        <v>688</v>
      </c>
      <c r="F1619">
        <v>241</v>
      </c>
      <c r="G1619">
        <v>241</v>
      </c>
    </row>
    <row r="1620" spans="1:7">
      <c r="A1620" t="s">
        <v>863</v>
      </c>
      <c r="C1620">
        <v>411</v>
      </c>
      <c r="D1620">
        <v>237</v>
      </c>
      <c r="F1620">
        <v>26</v>
      </c>
      <c r="G1620">
        <v>674</v>
      </c>
    </row>
    <row r="1621" spans="1:7">
      <c r="A1621" t="s">
        <v>805</v>
      </c>
    </row>
    <row r="1622" spans="1:7">
      <c r="A1622" t="s">
        <v>909</v>
      </c>
      <c r="B1622">
        <v>270</v>
      </c>
      <c r="C1622">
        <v>490</v>
      </c>
      <c r="F1622">
        <v>270</v>
      </c>
      <c r="G1622">
        <v>1030</v>
      </c>
    </row>
    <row r="1623" spans="1:7">
      <c r="A1623" t="s">
        <v>1456</v>
      </c>
      <c r="B1623">
        <v>883</v>
      </c>
      <c r="G1623">
        <v>883</v>
      </c>
    </row>
    <row r="1624" spans="1:7">
      <c r="A1624" t="s">
        <v>1620</v>
      </c>
      <c r="B1624">
        <v>587</v>
      </c>
      <c r="G1624">
        <v>587</v>
      </c>
    </row>
    <row r="1625" spans="1:7">
      <c r="A1625" t="s">
        <v>841</v>
      </c>
      <c r="B1625">
        <v>500</v>
      </c>
      <c r="C1625">
        <v>985</v>
      </c>
      <c r="D1625">
        <v>860</v>
      </c>
      <c r="E1625">
        <v>212</v>
      </c>
      <c r="G1625">
        <v>2557</v>
      </c>
    </row>
    <row r="1626" spans="1:7">
      <c r="A1626" t="s">
        <v>796</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868</v>
      </c>
      <c r="B1630">
        <v>1826</v>
      </c>
      <c r="C1630">
        <v>882</v>
      </c>
      <c r="D1630">
        <v>1681</v>
      </c>
      <c r="E1630">
        <v>760</v>
      </c>
      <c r="F1630">
        <v>243</v>
      </c>
      <c r="G1630">
        <v>5392</v>
      </c>
    </row>
    <row r="1631" spans="1:7">
      <c r="A1631" t="s">
        <v>842</v>
      </c>
      <c r="C1631">
        <v>2110</v>
      </c>
      <c r="D1631">
        <v>218</v>
      </c>
      <c r="E1631">
        <v>796</v>
      </c>
      <c r="F1631">
        <v>800</v>
      </c>
      <c r="G1631">
        <v>3924</v>
      </c>
    </row>
    <row r="1632" spans="1:7">
      <c r="A1632" t="s">
        <v>565</v>
      </c>
      <c r="B1632">
        <v>514</v>
      </c>
      <c r="C1632">
        <v>457</v>
      </c>
      <c r="D1632">
        <v>580</v>
      </c>
      <c r="E1632">
        <v>590</v>
      </c>
      <c r="F1632">
        <v>351</v>
      </c>
      <c r="G1632">
        <v>2492</v>
      </c>
    </row>
    <row r="1633" spans="1:7">
      <c r="A1633" t="s">
        <v>699</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645</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866</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793</v>
      </c>
      <c r="C1647">
        <v>441</v>
      </c>
      <c r="D1647">
        <v>7</v>
      </c>
      <c r="E1647">
        <v>36</v>
      </c>
      <c r="G1647">
        <v>484</v>
      </c>
    </row>
    <row r="1648" spans="1:7">
      <c r="A1648" t="s">
        <v>688</v>
      </c>
      <c r="E1648">
        <v>525</v>
      </c>
      <c r="G1648">
        <v>525</v>
      </c>
    </row>
    <row r="1649" spans="1:7">
      <c r="A1649" t="s">
        <v>863</v>
      </c>
    </row>
    <row r="1650" spans="1:7">
      <c r="A1650" t="s">
        <v>909</v>
      </c>
      <c r="B1650">
        <v>100</v>
      </c>
      <c r="G1650">
        <v>100</v>
      </c>
    </row>
    <row r="1651" spans="1:7">
      <c r="A1651" t="s">
        <v>841</v>
      </c>
      <c r="B1651">
        <v>314</v>
      </c>
      <c r="G1651">
        <v>314</v>
      </c>
    </row>
    <row r="1652" spans="1:7">
      <c r="A1652" t="s">
        <v>564</v>
      </c>
      <c r="B1652">
        <v>1643</v>
      </c>
      <c r="C1652">
        <v>1601</v>
      </c>
      <c r="D1652">
        <v>764</v>
      </c>
      <c r="G1652">
        <v>4008</v>
      </c>
    </row>
    <row r="1653" spans="1:7">
      <c r="A1653" t="s">
        <v>796</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868</v>
      </c>
      <c r="C1656">
        <v>68</v>
      </c>
      <c r="F1656">
        <v>2404</v>
      </c>
      <c r="G1656">
        <v>2472</v>
      </c>
    </row>
    <row r="1657" spans="1:7">
      <c r="A1657" t="s">
        <v>842</v>
      </c>
      <c r="B1657">
        <v>363</v>
      </c>
      <c r="G1657">
        <v>363</v>
      </c>
    </row>
    <row r="1658" spans="1:7">
      <c r="A1658" t="s">
        <v>565</v>
      </c>
      <c r="B1658">
        <v>370</v>
      </c>
      <c r="G1658">
        <v>370</v>
      </c>
    </row>
    <row r="1659" spans="1:7">
      <c r="A1659" t="s">
        <v>645</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866</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871</v>
      </c>
      <c r="E1667">
        <v>800</v>
      </c>
      <c r="G1667">
        <v>800</v>
      </c>
    </row>
    <row r="1668" spans="1:7">
      <c r="A1668" t="s">
        <v>650</v>
      </c>
      <c r="F1668">
        <v>1633</v>
      </c>
      <c r="G1668">
        <v>1633</v>
      </c>
    </row>
    <row r="1669" spans="1:7">
      <c r="A1669" t="s">
        <v>652</v>
      </c>
      <c r="E1669">
        <v>981</v>
      </c>
      <c r="F1669">
        <v>1038</v>
      </c>
      <c r="G1669">
        <v>2019</v>
      </c>
    </row>
    <row r="1670" spans="1:7">
      <c r="A1670" t="s">
        <v>686</v>
      </c>
      <c r="E1670">
        <v>1809</v>
      </c>
      <c r="F1670">
        <v>1876</v>
      </c>
      <c r="G1670">
        <v>3685</v>
      </c>
    </row>
    <row r="1671" spans="1:7">
      <c r="A1671" t="s">
        <v>797</v>
      </c>
      <c r="E1671">
        <v>682</v>
      </c>
      <c r="F1671">
        <v>370</v>
      </c>
      <c r="G1671">
        <v>1052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t="s">
        <v>472</v>
      </c>
    </row>
    <row r="1679" spans="1:7">
      <c r="A1679" t="s">
        <v>564</v>
      </c>
    </row>
    <row r="1680" spans="1:7">
      <c r="A1680" t="s">
        <v>796</v>
      </c>
    </row>
    <row r="1681" spans="1:1">
      <c r="A1681" t="s">
        <v>552</v>
      </c>
    </row>
    <row r="1682" spans="1:1">
      <c r="A1682" t="s">
        <v>699</v>
      </c>
    </row>
    <row r="1683" spans="1:1">
      <c r="A1683" t="s">
        <v>568</v>
      </c>
    </row>
    <row r="1684" spans="1:1">
      <c r="A1684" t="s">
        <v>599</v>
      </c>
    </row>
    <row r="1685" spans="1:1">
      <c r="A1685" t="s">
        <v>652</v>
      </c>
    </row>
    <row r="1686" spans="1:1">
      <c r="A1686" t="s">
        <v>686</v>
      </c>
    </row>
    <row r="1687" spans="1:1">
      <c r="A1687" t="s">
        <v>797</v>
      </c>
    </row>
    <row r="1688" spans="1:1">
      <c r="A1688" t="s">
        <v>570</v>
      </c>
    </row>
    <row r="1689" spans="1:1">
      <c r="A1689" t="s">
        <v>582</v>
      </c>
    </row>
    <row r="1690" spans="1:1">
      <c r="A1690" t="s">
        <v>561</v>
      </c>
    </row>
    <row r="1691" spans="1:1">
      <c r="A1691" t="s">
        <v>563</v>
      </c>
    </row>
    <row r="1692" spans="1:1">
      <c r="A1692" t="s">
        <v>590</v>
      </c>
    </row>
    <row r="1693" spans="1:1">
      <c r="A1693" t="s">
        <v>1621</v>
      </c>
    </row>
    <row r="1694" spans="1:1">
      <c r="A1694" t="s">
        <v>610</v>
      </c>
    </row>
    <row r="1695" spans="1:1">
      <c r="A169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1549</v>
      </c>
      <c r="C820" s="239">
        <v>45750</v>
      </c>
      <c r="E820" s="11"/>
      <c r="F820" s="76" t="s">
        <v>667</v>
      </c>
      <c r="G820" t="str">
        <f t="shared" si="12"/>
        <v>April</v>
      </c>
    </row>
    <row r="821" spans="1:7">
      <c r="A821" s="234" t="s">
        <v>111</v>
      </c>
      <c r="B821" s="234" t="s">
        <v>1550</v>
      </c>
      <c r="C821" s="23">
        <v>45750</v>
      </c>
      <c r="E821" s="11"/>
      <c r="F821" s="76" t="s">
        <v>667</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1549</v>
      </c>
      <c r="C833" s="239">
        <v>45751</v>
      </c>
      <c r="E833" s="11"/>
      <c r="F833" s="76" t="s">
        <v>667</v>
      </c>
      <c r="G833" t="str">
        <f t="shared" si="12"/>
        <v>April</v>
      </c>
    </row>
    <row r="834" spans="1:7">
      <c r="A834" s="233" t="s">
        <v>111</v>
      </c>
      <c r="B834" s="233" t="s">
        <v>1550</v>
      </c>
      <c r="C834" s="23">
        <v>45751</v>
      </c>
      <c r="E834" s="11"/>
      <c r="F834" s="76" t="s">
        <v>667</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1549</v>
      </c>
      <c r="C856" s="239">
        <v>45755</v>
      </c>
      <c r="E856" s="11"/>
      <c r="F856" s="76" t="s">
        <v>667</v>
      </c>
      <c r="G856" t="str">
        <f t="shared" si="13"/>
        <v>April</v>
      </c>
    </row>
    <row r="857" spans="1:7">
      <c r="A857" s="233" t="s">
        <v>111</v>
      </c>
      <c r="B857" s="233" t="s">
        <v>1550</v>
      </c>
      <c r="C857" s="23">
        <v>45755</v>
      </c>
      <c r="E857" s="11"/>
      <c r="F857" s="76" t="s">
        <v>667</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1549</v>
      </c>
      <c r="C867" s="239">
        <v>45756</v>
      </c>
      <c r="E867" s="11"/>
      <c r="F867" s="76" t="s">
        <v>667</v>
      </c>
      <c r="G867" t="str">
        <f t="shared" si="13"/>
        <v>April</v>
      </c>
    </row>
    <row r="868" spans="1:7">
      <c r="A868" s="233" t="s">
        <v>111</v>
      </c>
      <c r="B868" s="233" t="s">
        <v>1550</v>
      </c>
      <c r="C868" s="23">
        <v>45756</v>
      </c>
      <c r="E868" s="11"/>
      <c r="F868" s="76" t="s">
        <v>667</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618</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618</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618</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618</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618</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670</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670</v>
      </c>
      <c r="B2542" s="244" t="s">
        <v>52</v>
      </c>
      <c r="C2542" s="23">
        <v>46043</v>
      </c>
      <c r="D2542" s="89">
        <v>408</v>
      </c>
      <c r="F2542" s="1137"/>
      <c r="G2542" t="s">
        <v>2456</v>
      </c>
    </row>
    <row r="2543" spans="1:7">
      <c r="A2543" s="244" t="s">
        <v>676</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676</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670</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670</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670</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673</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673</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673</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807</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673</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673</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670</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673</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793</v>
      </c>
      <c r="B2963" s="240" t="s">
        <v>2620</v>
      </c>
      <c r="C2963" s="23">
        <v>46140</v>
      </c>
      <c r="D2963" s="11">
        <v>540</v>
      </c>
      <c r="G2963" t="s">
        <v>1547</v>
      </c>
    </row>
    <row r="2964" spans="1:7">
      <c r="A2964" s="240" t="s">
        <v>793</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793</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722</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722</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793</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722</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722</v>
      </c>
      <c r="B3023" s="1217" t="s">
        <v>1549</v>
      </c>
      <c r="C3023" s="23">
        <v>46150</v>
      </c>
      <c r="D3023" s="11">
        <v>512</v>
      </c>
      <c r="G3023" t="s">
        <v>2630</v>
      </c>
    </row>
    <row r="3024" spans="1:7">
      <c r="A3024" s="1217" t="s">
        <v>722</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688</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722</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793</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793</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807</v>
      </c>
      <c r="B3051" s="1432" t="s">
        <v>2463</v>
      </c>
      <c r="C3051" s="23">
        <v>46155</v>
      </c>
      <c r="E3051" s="250">
        <v>6032</v>
      </c>
      <c r="F3051" s="11" t="s">
        <v>2641</v>
      </c>
      <c r="G3051" t="s">
        <v>2630</v>
      </c>
    </row>
    <row r="3052" spans="1:7">
      <c r="A3052" s="240" t="s">
        <v>793</v>
      </c>
      <c r="B3052" s="240" t="s">
        <v>2620</v>
      </c>
      <c r="C3052" s="23">
        <v>46155</v>
      </c>
      <c r="D3052" s="11">
        <v>673</v>
      </c>
      <c r="G3052" t="s">
        <v>2630</v>
      </c>
    </row>
    <row r="3053" spans="1:7">
      <c r="A3053" s="244" t="s">
        <v>805</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807</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688</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793</v>
      </c>
      <c r="B3071" s="1178" t="s">
        <v>2620</v>
      </c>
      <c r="C3071" s="23">
        <v>46157</v>
      </c>
      <c r="D3071" s="11">
        <v>931</v>
      </c>
      <c r="G3071" t="s">
        <v>2630</v>
      </c>
    </row>
    <row r="3072" spans="1:7">
      <c r="A3072" s="1179" t="s">
        <v>805</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688</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807</v>
      </c>
      <c r="B3085" s="1217" t="s">
        <v>2463</v>
      </c>
      <c r="C3085" s="23">
        <v>46161</v>
      </c>
      <c r="D3085" s="11">
        <v>200</v>
      </c>
      <c r="G3085" t="s">
        <v>2630</v>
      </c>
    </row>
    <row r="3086" spans="1:7">
      <c r="A3086" s="1438" t="s">
        <v>807</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688</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805</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805</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688</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688</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688</v>
      </c>
      <c r="B3122" s="1217" t="s">
        <v>2631</v>
      </c>
      <c r="C3122" s="23">
        <v>46168</v>
      </c>
      <c r="F3122" s="1221" t="s">
        <v>2657</v>
      </c>
      <c r="G3122" t="s">
        <v>2630</v>
      </c>
    </row>
    <row r="3123" spans="1:7">
      <c r="A3123" s="240" t="s">
        <v>796</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692</v>
      </c>
      <c r="B3129" s="1218" t="s">
        <v>2631</v>
      </c>
      <c r="C3129" s="23">
        <v>46169</v>
      </c>
      <c r="D3129" s="89">
        <v>1110</v>
      </c>
      <c r="G3129" t="s">
        <v>2630</v>
      </c>
    </row>
    <row r="3130" spans="1:7">
      <c r="A3130" s="240" t="s">
        <v>796</v>
      </c>
      <c r="B3130" s="244" t="s">
        <v>2620</v>
      </c>
      <c r="C3130" s="23">
        <v>46169</v>
      </c>
      <c r="D3130" s="11">
        <v>670</v>
      </c>
      <c r="G3130" t="s">
        <v>2630</v>
      </c>
    </row>
    <row r="3131" spans="1:7">
      <c r="A3131" s="240" t="s">
        <v>793</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692</v>
      </c>
      <c r="B3138" s="1217" t="s">
        <v>2631</v>
      </c>
      <c r="C3138" s="23">
        <v>46170</v>
      </c>
      <c r="D3138" s="89">
        <v>1904</v>
      </c>
      <c r="E3138" s="182"/>
      <c r="F3138" s="103"/>
      <c r="G3138" t="s">
        <v>2630</v>
      </c>
    </row>
    <row r="3139" spans="1:7">
      <c r="A3139" s="1217" t="s">
        <v>688</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796</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692</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796</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699</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793</v>
      </c>
      <c r="B3159" s="1178" t="s">
        <v>2620</v>
      </c>
      <c r="C3159" s="23">
        <v>46174</v>
      </c>
      <c r="D3159" s="11">
        <v>54</v>
      </c>
      <c r="F3159" s="11" t="s">
        <v>2666</v>
      </c>
      <c r="G3159" t="s">
        <v>1990</v>
      </c>
    </row>
    <row r="3160" spans="1:7">
      <c r="A3160" s="1179" t="s">
        <v>796</v>
      </c>
      <c r="B3160" s="1179" t="s">
        <v>2620</v>
      </c>
      <c r="C3160" s="23">
        <v>46174</v>
      </c>
      <c r="D3160" s="11">
        <v>783</v>
      </c>
      <c r="G3160" t="s">
        <v>1990</v>
      </c>
    </row>
    <row r="3161" spans="1:7">
      <c r="A3161" s="178" t="s">
        <v>805</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692</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796</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692</v>
      </c>
      <c r="B3183" s="1218" t="s">
        <v>2631</v>
      </c>
      <c r="C3183" s="23">
        <v>46176</v>
      </c>
      <c r="D3183" s="11">
        <v>427</v>
      </c>
      <c r="G3183" t="s">
        <v>1990</v>
      </c>
    </row>
    <row r="3184" spans="1:7">
      <c r="A3184" s="1432" t="s">
        <v>699</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796</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645</v>
      </c>
      <c r="B3195" s="1218" t="s">
        <v>473</v>
      </c>
      <c r="C3195" s="23">
        <v>46177</v>
      </c>
      <c r="D3195" s="11">
        <v>590</v>
      </c>
      <c r="G3195" t="s">
        <v>1990</v>
      </c>
    </row>
    <row r="3196" spans="1:7">
      <c r="A3196" s="1217" t="s">
        <v>692</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796</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645</v>
      </c>
      <c r="B3207" s="1218" t="s">
        <v>473</v>
      </c>
      <c r="C3207" s="23">
        <v>46178</v>
      </c>
      <c r="D3207" s="11">
        <v>261</v>
      </c>
      <c r="G3207" t="s">
        <v>1990</v>
      </c>
    </row>
    <row r="3208" spans="1:7">
      <c r="A3208" s="1217" t="s">
        <v>893</v>
      </c>
      <c r="B3208" s="1217" t="s">
        <v>2631</v>
      </c>
      <c r="C3208" s="23">
        <v>46178</v>
      </c>
      <c r="D3208" s="89">
        <v>1377</v>
      </c>
      <c r="G3208" t="s">
        <v>1990</v>
      </c>
    </row>
    <row r="3209" spans="1:7">
      <c r="A3209" s="1217" t="s">
        <v>688</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796</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599</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645</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703</v>
      </c>
      <c r="B3227" s="1432" t="s">
        <v>1549</v>
      </c>
      <c r="C3227" s="23">
        <v>46181</v>
      </c>
      <c r="D3227" s="11">
        <v>554</v>
      </c>
      <c r="G3227" t="s">
        <v>1990</v>
      </c>
    </row>
    <row r="3228" spans="1:7">
      <c r="A3228" s="1435" t="s">
        <v>793</v>
      </c>
      <c r="B3228" s="244" t="s">
        <v>2620</v>
      </c>
      <c r="C3228" s="23">
        <v>46181</v>
      </c>
      <c r="F3228" s="240" t="s">
        <v>2683</v>
      </c>
      <c r="G3228" t="s">
        <v>1990</v>
      </c>
    </row>
    <row r="3229" spans="1:7">
      <c r="A3229" s="1218" t="s">
        <v>796</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599</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703</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793</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599</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703</v>
      </c>
      <c r="B3253" s="1432" t="s">
        <v>1549</v>
      </c>
      <c r="C3253" s="23">
        <v>46183</v>
      </c>
      <c r="F3253" s="1221" t="s">
        <v>2038</v>
      </c>
      <c r="G3253" t="s">
        <v>1990</v>
      </c>
    </row>
    <row r="3254" spans="1:7">
      <c r="A3254" s="1435" t="s">
        <v>793</v>
      </c>
      <c r="B3254" s="240" t="s">
        <v>2620</v>
      </c>
      <c r="C3254" s="23">
        <v>46183</v>
      </c>
      <c r="D3254" s="11">
        <v>7</v>
      </c>
      <c r="F3254" s="240" t="s">
        <v>2693</v>
      </c>
      <c r="G3254" t="s">
        <v>1990</v>
      </c>
    </row>
    <row r="3255" spans="1:7">
      <c r="A3255" s="1218" t="s">
        <v>796</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599</v>
      </c>
      <c r="B3261" s="1427" t="s">
        <v>2682</v>
      </c>
      <c r="C3261" s="23">
        <v>46184</v>
      </c>
      <c r="D3261" s="11">
        <v>820</v>
      </c>
      <c r="F3261" s="11" t="s">
        <v>2697</v>
      </c>
      <c r="G3261" t="s">
        <v>1990</v>
      </c>
    </row>
    <row r="3262" spans="1:7">
      <c r="A3262" s="1486" t="s">
        <v>650</v>
      </c>
      <c r="B3262" s="1218" t="s">
        <v>54</v>
      </c>
      <c r="C3262" s="23">
        <v>46184</v>
      </c>
      <c r="F3262" s="11" t="s">
        <v>1825</v>
      </c>
      <c r="G3262" t="s">
        <v>1990</v>
      </c>
    </row>
    <row r="3263" spans="1:7">
      <c r="A3263" s="1229" t="s">
        <v>652</v>
      </c>
      <c r="B3263" s="1218" t="s">
        <v>54</v>
      </c>
      <c r="C3263" s="23">
        <v>46184</v>
      </c>
      <c r="D3263" s="11">
        <v>981</v>
      </c>
      <c r="G3263" t="s">
        <v>1990</v>
      </c>
    </row>
    <row r="3264" spans="1:7">
      <c r="A3264" s="1428" t="s">
        <v>844</v>
      </c>
      <c r="B3264" s="1218" t="s">
        <v>54</v>
      </c>
      <c r="C3264" s="23">
        <v>46184</v>
      </c>
      <c r="D3264" s="89">
        <v>1806</v>
      </c>
      <c r="G3264" t="s">
        <v>1990</v>
      </c>
    </row>
    <row r="3265" spans="1:7">
      <c r="A3265" s="1229" t="s">
        <v>686</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688</v>
      </c>
      <c r="B3267" s="1427" t="s">
        <v>2631</v>
      </c>
      <c r="C3267" s="23">
        <v>46184</v>
      </c>
      <c r="D3267" s="11">
        <v>525</v>
      </c>
      <c r="G3267" t="s">
        <v>1990</v>
      </c>
    </row>
    <row r="3268" spans="1:7">
      <c r="A3268" s="1428" t="s">
        <v>692</v>
      </c>
      <c r="B3268" s="1229" t="s">
        <v>2631</v>
      </c>
      <c r="C3268" s="23">
        <v>46184</v>
      </c>
      <c r="D3268" s="11">
        <v>43</v>
      </c>
      <c r="G3268" t="s">
        <v>1990</v>
      </c>
    </row>
    <row r="3269" spans="1:7">
      <c r="A3269" s="1229" t="s">
        <v>894</v>
      </c>
      <c r="B3269" s="1229" t="s">
        <v>2631</v>
      </c>
      <c r="C3269" s="23">
        <v>46184</v>
      </c>
      <c r="D3269" s="11">
        <v>294</v>
      </c>
      <c r="G3269" t="s">
        <v>1990</v>
      </c>
    </row>
    <row r="3270" spans="1:7">
      <c r="A3270" s="1486" t="s">
        <v>793</v>
      </c>
      <c r="B3270" s="1178" t="s">
        <v>2620</v>
      </c>
      <c r="C3270" s="23">
        <v>46184</v>
      </c>
      <c r="D3270" s="11">
        <v>36</v>
      </c>
      <c r="F3270" s="11" t="s">
        <v>2698</v>
      </c>
      <c r="G3270" t="s">
        <v>1990</v>
      </c>
    </row>
    <row r="3271" spans="1:7">
      <c r="A3271" s="1428" t="s">
        <v>796</v>
      </c>
      <c r="B3271" s="1179" t="s">
        <v>2620</v>
      </c>
      <c r="C3271" s="23">
        <v>46184</v>
      </c>
      <c r="D3271" s="11">
        <v>24</v>
      </c>
      <c r="F3271" s="11" t="s">
        <v>2699</v>
      </c>
      <c r="G3271" t="s">
        <v>1990</v>
      </c>
    </row>
    <row r="3272" spans="1:7">
      <c r="A3272" s="1428" t="s">
        <v>797</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582</v>
      </c>
      <c r="B3277" s="1218" t="s">
        <v>473</v>
      </c>
      <c r="C3277" s="23">
        <v>46185</v>
      </c>
      <c r="D3277" s="89">
        <v>1192</v>
      </c>
      <c r="G3277" t="s">
        <v>1990</v>
      </c>
    </row>
    <row r="3278" spans="1:7">
      <c r="A3278" s="1432" t="s">
        <v>599</v>
      </c>
      <c r="B3278" s="1432" t="s">
        <v>2682</v>
      </c>
      <c r="C3278" s="23">
        <v>46185</v>
      </c>
      <c r="F3278" s="11" t="s">
        <v>2681</v>
      </c>
      <c r="G3278" t="s">
        <v>1990</v>
      </c>
    </row>
    <row r="3279" spans="1:7">
      <c r="A3279" s="1435" t="s">
        <v>650</v>
      </c>
      <c r="B3279" s="1218" t="s">
        <v>54</v>
      </c>
      <c r="C3279" s="23">
        <v>46185</v>
      </c>
      <c r="D3279" s="89">
        <v>1633</v>
      </c>
      <c r="G3279" t="s">
        <v>1990</v>
      </c>
    </row>
    <row r="3280" spans="1:7">
      <c r="A3280" s="1217" t="s">
        <v>652</v>
      </c>
      <c r="B3280" s="1218" t="s">
        <v>54</v>
      </c>
      <c r="C3280" s="23">
        <v>46185</v>
      </c>
      <c r="D3280" s="89">
        <v>1038</v>
      </c>
      <c r="G3280" t="s">
        <v>1990</v>
      </c>
    </row>
    <row r="3281" spans="1:7">
      <c r="A3281" s="1217" t="s">
        <v>686</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796</v>
      </c>
      <c r="B3284" s="240" t="s">
        <v>2620</v>
      </c>
      <c r="C3284" s="23">
        <v>46185</v>
      </c>
      <c r="D3284" s="11">
        <v>19</v>
      </c>
      <c r="F3284" s="11" t="s">
        <v>2702</v>
      </c>
      <c r="G3284" t="s">
        <v>1990</v>
      </c>
    </row>
    <row r="3285" spans="1:7">
      <c r="A3285" s="1218" t="s">
        <v>797</v>
      </c>
      <c r="B3285" s="244" t="s">
        <v>2620</v>
      </c>
      <c r="C3285" s="23">
        <v>46185</v>
      </c>
      <c r="D3285" s="11">
        <v>370</v>
      </c>
      <c r="G3285" t="s">
        <v>1990</v>
      </c>
    </row>
    <row r="3286" spans="1:7">
      <c r="A3286" s="1435" t="s">
        <v>552</v>
      </c>
      <c r="B3286" s="1435" t="s">
        <v>1549</v>
      </c>
      <c r="C3286" s="23">
        <v>46188</v>
      </c>
      <c r="G3286" t="s">
        <v>1990</v>
      </c>
    </row>
    <row r="3287" spans="1:7">
      <c r="A3287" s="1218" t="s">
        <v>866</v>
      </c>
      <c r="B3287" s="1218" t="s">
        <v>56</v>
      </c>
      <c r="C3287" s="23">
        <v>46188</v>
      </c>
      <c r="F3287" s="11" t="s">
        <v>2703</v>
      </c>
      <c r="G3287" t="s">
        <v>1990</v>
      </c>
    </row>
    <row r="3288" spans="1:7">
      <c r="A3288" s="1432" t="s">
        <v>561</v>
      </c>
      <c r="B3288" s="1217" t="s">
        <v>474</v>
      </c>
      <c r="C3288" s="23">
        <v>46188</v>
      </c>
      <c r="G3288" t="s">
        <v>1990</v>
      </c>
    </row>
    <row r="3289" spans="1:7">
      <c r="A3289" s="1218" t="s">
        <v>563</v>
      </c>
      <c r="B3289" s="1218" t="s">
        <v>56</v>
      </c>
      <c r="C3289" s="23">
        <v>46188</v>
      </c>
      <c r="G3289" t="s">
        <v>1990</v>
      </c>
    </row>
    <row r="3290" spans="1:7">
      <c r="A3290" s="1432" t="s">
        <v>564</v>
      </c>
      <c r="B3290" s="1432" t="s">
        <v>62</v>
      </c>
      <c r="C3290" s="23">
        <v>46188</v>
      </c>
      <c r="G3290" t="s">
        <v>1990</v>
      </c>
    </row>
    <row r="3291" spans="1:7">
      <c r="A3291" s="1218" t="s">
        <v>568</v>
      </c>
      <c r="B3291" s="1218" t="s">
        <v>56</v>
      </c>
      <c r="C3291" s="23">
        <v>46188</v>
      </c>
      <c r="G3291" t="s">
        <v>1990</v>
      </c>
    </row>
    <row r="3292" spans="1:7">
      <c r="A3292" s="1432" t="s">
        <v>570</v>
      </c>
      <c r="B3292" s="1432" t="s">
        <v>56</v>
      </c>
      <c r="C3292" s="23">
        <v>46188</v>
      </c>
      <c r="G3292" t="s">
        <v>1990</v>
      </c>
    </row>
    <row r="3293" spans="1:7">
      <c r="A3293" s="1218" t="s">
        <v>582</v>
      </c>
      <c r="B3293" s="1218" t="s">
        <v>473</v>
      </c>
      <c r="C3293" s="23">
        <v>46188</v>
      </c>
      <c r="G3293" t="s">
        <v>1990</v>
      </c>
    </row>
    <row r="3294" spans="1:7">
      <c r="A3294" s="1217" t="s">
        <v>590</v>
      </c>
      <c r="B3294" s="1432" t="s">
        <v>1549</v>
      </c>
      <c r="C3294" s="23">
        <v>46188</v>
      </c>
      <c r="G3294" t="s">
        <v>1990</v>
      </c>
    </row>
    <row r="3295" spans="1:7">
      <c r="A3295" s="1218" t="s">
        <v>599</v>
      </c>
      <c r="B3295" s="1217" t="s">
        <v>2682</v>
      </c>
      <c r="C3295" s="23">
        <v>46188</v>
      </c>
      <c r="G3295" t="s">
        <v>1990</v>
      </c>
    </row>
    <row r="3296" spans="1:7">
      <c r="A3296" s="1432" t="s">
        <v>1621</v>
      </c>
      <c r="B3296" s="1432" t="s">
        <v>1549</v>
      </c>
      <c r="C3296" s="23">
        <v>46188</v>
      </c>
      <c r="G3296" t="s">
        <v>1990</v>
      </c>
    </row>
    <row r="3297" spans="1:7">
      <c r="A3297" s="1218" t="s">
        <v>610</v>
      </c>
      <c r="B3297" s="1218" t="s">
        <v>2279</v>
      </c>
      <c r="C3297" s="23">
        <v>46188</v>
      </c>
      <c r="G3297" t="s">
        <v>1990</v>
      </c>
    </row>
    <row r="3298" spans="1:7">
      <c r="A3298" s="1216" t="s">
        <v>652</v>
      </c>
      <c r="B3298" s="1216" t="s">
        <v>54</v>
      </c>
      <c r="C3298" s="23">
        <v>46188</v>
      </c>
      <c r="G3298" t="s">
        <v>1990</v>
      </c>
    </row>
    <row r="3299" spans="1:7">
      <c r="A3299" s="1217" t="s">
        <v>686</v>
      </c>
      <c r="B3299" s="1432" t="s">
        <v>2631</v>
      </c>
      <c r="C3299" s="23">
        <v>46188</v>
      </c>
      <c r="G3299" t="s">
        <v>1990</v>
      </c>
    </row>
    <row r="3300" spans="1:7">
      <c r="A3300" s="1218" t="s">
        <v>699</v>
      </c>
      <c r="B3300" s="1217" t="s">
        <v>2631</v>
      </c>
      <c r="C3300" s="23">
        <v>46188</v>
      </c>
      <c r="G3300" t="s">
        <v>1990</v>
      </c>
    </row>
    <row r="3301" spans="1:7">
      <c r="A3301" s="1435" t="s">
        <v>796</v>
      </c>
      <c r="B3301" s="240" t="s">
        <v>2620</v>
      </c>
      <c r="C3301" s="23">
        <v>46188</v>
      </c>
      <c r="G3301" t="s">
        <v>1990</v>
      </c>
    </row>
    <row r="3302" spans="1:7">
      <c r="A3302" s="1218" t="s">
        <v>797</v>
      </c>
      <c r="B3302" s="244" t="s">
        <v>2620</v>
      </c>
      <c r="C3302" s="23">
        <v>46188</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AC05309-4ABA-4EFB-B4AE-CB49ED6DA7A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2026-06-15T16:19:29Z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