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91" documentId="8_{941262AC-BC69-4A39-A0F5-E6C0C5A7C19A}" xr6:coauthVersionLast="47" xr6:coauthVersionMax="47" xr10:uidLastSave="{E883215C-0798-43CD-A2C8-53B628A6934C}"/>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7071" r:id="rId12"/>
    <pivotCache cacheId="7072" r:id="rId13"/>
    <pivotCache cacheId="7073" r:id="rId14"/>
    <pivotCache cacheId="7074" r:id="rId15"/>
    <pivotCache cacheId="70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1" i="30" l="1"/>
  <c r="P24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7" i="30"/>
  <c r="V258" i="30"/>
  <c r="X44" i="2"/>
  <c r="Y44" i="2"/>
  <c r="Y45" i="2"/>
  <c r="X45" i="2"/>
  <c r="Y46" i="2"/>
  <c r="X46" i="2"/>
  <c r="Y47" i="2"/>
  <c r="X47" i="2"/>
  <c r="Y48" i="2"/>
  <c r="X48" i="2"/>
  <c r="Y49" i="2"/>
  <c r="X49" i="2"/>
  <c r="V285" i="30"/>
  <c r="V274" i="30"/>
  <c r="V273" i="30"/>
  <c r="L13" i="33"/>
  <c r="X9" i="31"/>
  <c r="Y9" i="31"/>
  <c r="X8" i="31"/>
  <c r="Y8" i="31"/>
  <c r="P248" i="30"/>
  <c r="P249" i="30"/>
  <c r="P250" i="30"/>
  <c r="P251" i="30"/>
  <c r="P252" i="30"/>
  <c r="P253" i="30"/>
  <c r="P254" i="30"/>
  <c r="P255" i="30"/>
  <c r="P256" i="30"/>
  <c r="P260" i="30"/>
  <c r="P261" i="30"/>
  <c r="P262" i="30"/>
  <c r="P263" i="30"/>
  <c r="P264" i="30"/>
  <c r="P265" i="30"/>
  <c r="P266" i="30"/>
  <c r="P267" i="30"/>
  <c r="P268" i="30"/>
  <c r="P269" i="30"/>
  <c r="P270" i="30"/>
  <c r="P271" i="30"/>
  <c r="P272" i="30"/>
  <c r="P275" i="30"/>
  <c r="P276" i="30"/>
  <c r="P277" i="30"/>
  <c r="P278" i="30"/>
  <c r="P279" i="30"/>
  <c r="P280" i="30"/>
  <c r="P281" i="30"/>
  <c r="P282" i="30"/>
  <c r="P283" i="30"/>
  <c r="P284"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0" i="30"/>
  <c r="V62" i="30"/>
  <c r="Y30" i="31"/>
  <c r="X30" i="31"/>
  <c r="Y11" i="31"/>
  <c r="X11" i="31"/>
  <c r="X3" i="31"/>
  <c r="Y3" i="31"/>
  <c r="X5" i="31"/>
  <c r="Y5" i="31"/>
  <c r="V298" i="30"/>
  <c r="V253" i="30"/>
  <c r="V275" i="30"/>
  <c r="Y21" i="31"/>
  <c r="X21" i="31"/>
  <c r="Y19" i="31"/>
  <c r="X19" i="31"/>
  <c r="V294" i="30"/>
  <c r="V269" i="30"/>
  <c r="Y23" i="31"/>
  <c r="X23" i="31"/>
  <c r="V255" i="30"/>
  <c r="V265" i="30"/>
  <c r="X39" i="2"/>
  <c r="Y39" i="2"/>
  <c r="V261" i="30"/>
  <c r="V272" i="30"/>
  <c r="V271"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1" i="30"/>
  <c r="Y19" i="2"/>
  <c r="Y27" i="2"/>
  <c r="X27" i="2"/>
  <c r="V293" i="30"/>
  <c r="V291" i="30"/>
  <c r="V77" i="30"/>
  <c r="V84" i="30"/>
  <c r="V106" i="30"/>
  <c r="V85" i="30"/>
  <c r="V131" i="30"/>
  <c r="V82" i="30"/>
  <c r="V105" i="30"/>
  <c r="X40" i="2"/>
  <c r="Y40" i="2"/>
  <c r="V252" i="30"/>
  <c r="A1" i="32" a="1"/>
  <c r="A1" i="32" s="1"/>
  <c r="V305" i="30"/>
  <c r="V264" i="30"/>
  <c r="V89" i="30"/>
  <c r="V103" i="30"/>
  <c r="V55" i="30"/>
  <c r="V16" i="30"/>
  <c r="V123" i="30"/>
  <c r="V101" i="30"/>
  <c r="V100" i="30"/>
  <c r="V98" i="30"/>
  <c r="V97" i="30"/>
  <c r="V96" i="30"/>
  <c r="V95" i="30"/>
  <c r="V19" i="30"/>
  <c r="V266" i="30"/>
  <c r="V114" i="30"/>
  <c r="V86" i="30"/>
  <c r="X50" i="2"/>
  <c r="Y50" i="2"/>
  <c r="V87" i="30"/>
  <c r="V268" i="30"/>
  <c r="Y55" i="2"/>
  <c r="X55" i="2"/>
  <c r="Y54" i="2"/>
  <c r="X54" i="2"/>
  <c r="V303" i="30"/>
  <c r="V307" i="30"/>
  <c r="X31" i="31"/>
  <c r="Y31" i="31"/>
  <c r="V256" i="30"/>
  <c r="V263" i="30"/>
  <c r="V302" i="30"/>
  <c r="V301" i="30"/>
  <c r="V286" i="30"/>
  <c r="V290" i="30"/>
  <c r="V282" i="30"/>
  <c r="V280" i="30"/>
  <c r="V262" i="30"/>
  <c r="V254" i="30"/>
  <c r="V304" i="30"/>
  <c r="V250" i="30"/>
  <c r="V308" i="30"/>
  <c r="V284" i="30"/>
  <c r="X20" i="2"/>
  <c r="Y20" i="2"/>
  <c r="V278" i="30"/>
  <c r="X38" i="2"/>
  <c r="Y38" i="2"/>
  <c r="V292" i="30"/>
  <c r="V267" i="30"/>
  <c r="X36" i="2"/>
  <c r="Y36" i="2"/>
  <c r="Y15" i="31"/>
  <c r="X15" i="31"/>
  <c r="Y14" i="31"/>
  <c r="X14" i="31"/>
  <c r="V281" i="30"/>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7"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0" i="30"/>
  <c r="V279" i="30"/>
  <c r="V287" i="30"/>
  <c r="V288" i="30"/>
  <c r="V289" i="30"/>
  <c r="V296" i="30"/>
  <c r="V297"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9" authorId="48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0" authorId="48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8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8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1" authorId="48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2" authorId="48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2" authorId="48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3" authorId="48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3" authorId="48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4" authorId="48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4" authorId="49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5" authorId="49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5" authorId="49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6" authorId="49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6" authorId="49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7" authorId="49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49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8" authorId="49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9" authorId="49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9" authorId="50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0" authorId="50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0" authorId="50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1" authorId="50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50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50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2" authorId="50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3" authorId="5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3" authorId="5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4" authorId="50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8" authorId="51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9" authorId="51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0" authorId="52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8" authorId="5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8" authorId="5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9" authorId="52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9" authorId="52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0" authorId="52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0" authorId="52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1" authorId="52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1" authorId="53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2" authorId="53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3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3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3" authorId="53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3" authorId="53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3" authorId="536"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4" authorId="53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4" authorId="53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5" authorId="53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5" authorId="54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6" authorId="54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4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43"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8" authorId="546"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9" authorId="547"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9" authorId="548"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9" authorId="549"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0" authorId="5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0" authorId="5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1" authorId="55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1" authorId="55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2" authorId="5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2" authorId="5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3" authorId="55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5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5" authorId="5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5" authorId="5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6" authorId="5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6" authorId="5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7" authorId="5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7" authorId="5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8" authorId="5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69"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9" authorId="570"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0" authorId="571"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0" authorId="572"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1" authorId="573"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1" authorId="574"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2" authorId="575"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3" authorId="578"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4" authorId="579"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4" authorId="580"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5" authorId="5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5" authorId="5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5" authorId="5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6" authorId="58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6" authorId="58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7" authorId="5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7" authorId="5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8" authorId="58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9" authorId="5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0" authorId="59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0" authorId="59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1" authorId="59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81" authorId="59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<sst xmlns="http://schemas.openxmlformats.org/spreadsheetml/2006/main" count="19485" uniqueCount="2452">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</sst>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13888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48611"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n v="1212"/>
    <m/>
    <m/>
    <x v="2"/>
  </r>
  <r>
    <s v="FB-HLX417"/>
    <x v="42"/>
    <d v="2026-04-20T00:00:00"/>
    <m/>
    <n v="1268"/>
    <s v="1,068 Tracer Wire"/>
    <x v="2"/>
  </r>
  <r>
    <s v="BHU-FLX-01-E"/>
    <x v="1"/>
    <d v="2026-04-20T00:00:00"/>
    <m/>
    <m/>
    <s v="Locate Issue--Frontier Not Marked"/>
    <x v="2"/>
  </r>
  <r>
    <s v="BHCD-FPW-03-W"/>
    <x v="43"/>
    <d v="2026-04-20T00:00:00"/>
    <m/>
    <m/>
    <m/>
    <x v="2"/>
  </r>
  <r>
    <s v="FB-HSF375"/>
    <x v="1"/>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n v="1212"/>
    <m/>
    <m/>
  </r>
  <r>
    <x v="401"/>
    <x v="42"/>
    <x v="309"/>
    <m/>
    <n v="1268"/>
    <s v="1,068 Tracer Wire"/>
  </r>
  <r>
    <x v="405"/>
    <x v="1"/>
    <x v="309"/>
    <m/>
    <m/>
    <s v="Locate Issue--Frontier Not Marked"/>
  </r>
  <r>
    <x v="387"/>
    <x v="43"/>
    <x v="309"/>
    <m/>
    <m/>
    <m/>
  </r>
  <r>
    <x v="406"/>
    <x v="1"/>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2" totalsRowShown="0" dataDxfId="97" dataCellStyle="Percent">
  <autoFilter ref="A1:AC24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7:AC308" totalsRowShown="0" headerRowDxfId="31" dataDxfId="30" headerRowBorderDxfId="29">
  <autoFilter ref="A247:AC308" xr:uid="{3754D8CF-035B-4624-939E-6943FE283BFD}"/>
  <sortState xmlns:xlrd2="http://schemas.microsoft.com/office/spreadsheetml/2017/richdata2" ref="A248:AC299">
    <sortCondition ref="B247: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SUM(N26+O248)</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2-20T13:00:18.94" personId="{79160F3F-A2CD-4B5D-ACD4-80E02EA51DFF}" id="{2A9F0601-9629-4300-9593-24680139ABF3}">
    <text>2-19-2026 Confirmed Actual Completed Footage.</text>
  </threadedComment>
  <threadedComment ref="V219" dT="2026-02-20T13:00:45.23" personId="{79160F3F-A2CD-4B5D-ACD4-80E02EA51DFF}" id="{26B8D23F-3F20-4E6C-88BA-6B288C0D3F41}">
    <text>2-19-2026 Conduit Placement Confirmed Completed.</text>
  </threadedComment>
  <threadedComment ref="U220" dT="2026-03-02T20:28:10.29" personId="{79160F3F-A2CD-4B5D-ACD4-80E02EA51DFF}" id="{C1314821-2C76-4D4C-A03F-A3FACE469D48}">
    <text>3-2-2026 Confirmed Actual Completed Footage.</text>
  </threadedComment>
  <threadedComment ref="V220" dT="2026-03-02T20:28:37.98" personId="{79160F3F-A2CD-4B5D-ACD4-80E02EA51DFF}" id="{3CFE59E3-BB3B-49DB-A1FF-3C43837E781B}">
    <text>3-2-2026 Conduit Placement Confirmed Completed.</text>
  </threadedComment>
  <threadedComment ref="U221" dT="2026-02-23T15:09:58.31" personId="{79160F3F-A2CD-4B5D-ACD4-80E02EA51DFF}" id="{3D91EA4E-186F-4E36-8CFA-69053263E685}">
    <text>2-23-2026 Confirmed Actual Completed Footage.</text>
  </threadedComment>
  <threadedComment ref="V221" dT="2026-02-23T15:10:25.61" personId="{79160F3F-A2CD-4B5D-ACD4-80E02EA51DFF}" id="{BF35D230-D9B8-4DB0-8E92-87A0B6DF2AA7}">
    <text>2-23-2026 Conduit Placement Confirmed Completed.</text>
  </threadedComment>
  <threadedComment ref="U222" dT="2026-02-24T15:22:45.23" personId="{79160F3F-A2CD-4B5D-ACD4-80E02EA51DFF}" id="{0125CF2B-B2B4-4E65-8946-519B16195692}">
    <text>2-24-2026 Confirmed Actual Completed Footage.</text>
  </threadedComment>
  <threadedComment ref="V222" dT="2026-02-24T15:23:17.31" personId="{79160F3F-A2CD-4B5D-ACD4-80E02EA51DFF}" id="{08A31716-8C5A-4F22-90D3-029A0C14C409}">
    <text>2-24-2026 Conduit Placement Confirmed Completed.</text>
  </threadedComment>
  <threadedComment ref="U223" dT="2026-02-20T20:24:57.75" personId="{79160F3F-A2CD-4B5D-ACD4-80E02EA51DFF}" id="{70E68C1B-A4CB-4CBC-B8C9-9C0DDC513F1A}">
    <text>2-20-2026 Confirmed Actual Completed Footage.</text>
  </threadedComment>
  <threadedComment ref="V223" dT="2026-02-20T20:25:28.25" personId="{79160F3F-A2CD-4B5D-ACD4-80E02EA51DFF}" id="{087CB118-66A8-475F-868B-A1CA4DC2E46C}">
    <text>2-20-2026 Conduit Placement Confirmed Completed.</text>
  </threadedComment>
  <threadedComment ref="U224" dT="2026-02-24T17:12:51.79" personId="{79160F3F-A2CD-4B5D-ACD4-80E02EA51DFF}" id="{A2961FF9-5C1B-4DD2-9995-BD51DBC70CD6}">
    <text>2-24-2026 Confirmed Actual Completed Footage.</text>
  </threadedComment>
  <threadedComment ref="V224" dT="2026-02-24T17:13:41.78" personId="{79160F3F-A2CD-4B5D-ACD4-80E02EA51DFF}" id="{EAE06A27-31BF-4908-848C-3D8E4487488C}">
    <text>2-24-2026 Conduit Placement Confirmed Completed.</text>
  </threadedComment>
  <threadedComment ref="U225" dT="2026-03-02T13:57:20.90" personId="{79160F3F-A2CD-4B5D-ACD4-80E02EA51DFF}" id="{43A8750D-E90B-4F62-9B67-D9BE28769BDD}">
    <text>3-2-2026 Confirmed Actual Completed Footage.</text>
  </threadedComment>
  <threadedComment ref="V225" dT="2026-03-02T13:58:00.37" personId="{79160F3F-A2CD-4B5D-ACD4-80E02EA51DFF}" id="{2BEF1713-155A-417B-9F38-8862870A07B3}">
    <text>3-2-2026 Conduit Placement Confirmed Completed.</text>
  </threadedComment>
  <threadedComment ref="U226" dT="2026-02-25T16:40:37.58" personId="{79160F3F-A2CD-4B5D-ACD4-80E02EA51DFF}" id="{104686BF-5E73-470D-844A-3F1034264383}">
    <text>2-25-2026 Confirmed Actual Completed Footage.</text>
  </threadedComment>
  <threadedComment ref="V226" dT="2026-02-25T16:41:10.73" personId="{79160F3F-A2CD-4B5D-ACD4-80E02EA51DFF}" id="{02C747E3-09A2-4112-A51F-16A617EF011E}">
    <text>2-25-2026 Conduit Placement Confirmed Completed.</text>
  </threadedComment>
  <threadedComment ref="U227" dT="2026-02-19T14:26:45.94" personId="{79160F3F-A2CD-4B5D-ACD4-80E02EA51DFF}" id="{AD8C9C58-721C-4DFF-9552-67E63A76BA8C}">
    <text>2-19-2026 Confirmed Actual Completed Footage.</text>
  </threadedComment>
  <threadedComment ref="V227" dT="2026-02-19T14:27:19.64" personId="{79160F3F-A2CD-4B5D-ACD4-80E02EA51DFF}" id="{FCE65BAE-67CA-4C23-81E3-E642E3669E68}">
    <text>2-19-2026 Conduit Placement Confirmed Completed.</text>
  </threadedComment>
  <threadedComment ref="U228" dT="2026-02-10T14:54:16.11" personId="{79160F3F-A2CD-4B5D-ACD4-80E02EA51DFF}" id="{3D4B25F1-8E02-4E4A-BF58-B13A250595D4}">
    <text>2-10-2026 Confirmed Actual Completed Footage.</text>
  </threadedComment>
  <threadedComment ref="V228" dT="2026-02-10T14:55:05.90" personId="{79160F3F-A2CD-4B5D-ACD4-80E02EA51DFF}" id="{9005155B-F1AB-4170-A183-EDC67E55DF87}">
    <text>2-10-2026 Conduit Placement Confirmed Completed.</text>
  </threadedComment>
  <threadedComment ref="U229" dT="2026-02-25T17:19:44.08" personId="{79160F3F-A2CD-4B5D-ACD4-80E02EA51DFF}" id="{050A3D77-3E70-45B5-A9B1-3DCC6A6E6288}">
    <text>2-25-2026 Confirmed Actual Completed Footage.</text>
  </threadedComment>
  <threadedComment ref="V229" dT="2026-02-25T17:20:25.95" personId="{79160F3F-A2CD-4B5D-ACD4-80E02EA51DFF}" id="{0D0F6F9A-87D3-4718-8F9A-EFB76F1A88DC}">
    <text>2-25-2026 Conduit Placement Confirmed Completed.</text>
  </threadedComment>
  <threadedComment ref="U230" dT="2026-03-02T19:22:07.66" personId="{79160F3F-A2CD-4B5D-ACD4-80E02EA51DFF}" id="{9595D89B-9F7F-48B9-BC38-32596E949E14}">
    <text>3-2-2026 Confirmed Actual Completed Footage.</text>
  </threadedComment>
  <threadedComment ref="V230" dT="2026-03-02T19:22:42.24" personId="{79160F3F-A2CD-4B5D-ACD4-80E02EA51DFF}" id="{394677B0-8948-45F7-B901-A9E37CFA698E}">
    <text>3-2-2026 Conduit Placement Confirmed Completed.</text>
  </threadedComment>
  <threadedComment ref="U231" dT="2026-02-23T16:58:26.07" personId="{79160F3F-A2CD-4B5D-ACD4-80E02EA51DFF}" id="{E6E0F54F-543A-4667-B59C-50F3376BCBA4}">
    <text>2-23-2026 Confirmed Actual Completed Footage.</text>
  </threadedComment>
  <threadedComment ref="V231" dT="2026-02-23T16:58:55.96" personId="{79160F3F-A2CD-4B5D-ACD4-80E02EA51DFF}" id="{46EB8E0B-3324-46AB-8E64-AE8594F4795E}">
    <text>2-23-2026 Conduit Placement Confirmed Completed.</text>
  </threadedComment>
  <threadedComment ref="U232" dT="2026-02-16T13:22:46.91" personId="{79160F3F-A2CD-4B5D-ACD4-80E02EA51DFF}" id="{D6A419D9-6734-42EF-B9FE-09ACB1CE7322}">
    <text>2-16-2026 Confirmed Actual Completed Footage.</text>
  </threadedComment>
  <threadedComment ref="V232" dT="2026-02-16T13:23:40.02" personId="{79160F3F-A2CD-4B5D-ACD4-80E02EA51DFF}" id="{66C10375-EE76-4698-AF28-C2338193AD54}">
    <text>2-16-2026 Conduit Placement Confirmed Completed.</text>
  </threadedComment>
  <threadedComment ref="U233" dT="2026-02-27T19:32:58.55" personId="{79160F3F-A2CD-4B5D-ACD4-80E02EA51DFF}" id="{F8277E7D-9A3F-4A86-9410-24DB4A77F54B}">
    <text>2-26-2026 Confirmed Actual Completed Footage.</text>
  </threadedComment>
  <threadedComment ref="V233" dT="2026-02-27T19:33:55.41" personId="{79160F3F-A2CD-4B5D-ACD4-80E02EA51DFF}" id="{65363188-7BF7-4F92-86E5-A086C1AEE6AA}">
    <text>2-26-2026 Conduit Placement Confirmed Completed.</text>
  </threadedComment>
  <threadedComment ref="U234" dT="2026-02-19T20:59:10.79" personId="{79160F3F-A2CD-4B5D-ACD4-80E02EA51DFF}" id="{F5280DCC-13FF-41D1-8C4F-F49FFCFB2FFF}">
    <text>2-19-2026 Confirmed Actual Completed Footage.</text>
  </threadedComment>
  <threadedComment ref="V234" dT="2026-02-19T20:59:38.59" personId="{79160F3F-A2CD-4B5D-ACD4-80E02EA51DFF}" id="{AECD308D-A0B0-4645-B0BB-31CD672821B2}">
    <text>2-19-2026 Conduit Placement Confirmed Completed.</text>
  </threadedComment>
  <threadedComment ref="U235" dT="2026-02-17T15:58:40.00" personId="{79160F3F-A2CD-4B5D-ACD4-80E02EA51DFF}" id="{34BBE8F0-7636-483F-B933-BBA26B36E8E4}">
    <text>2-17-2026 Confirmed Actual Completed Footage.</text>
  </threadedComment>
  <threadedComment ref="V235" dT="2026-02-17T15:59:02.04" personId="{79160F3F-A2CD-4B5D-ACD4-80E02EA51DFF}" id="{4934F203-1249-4929-8381-13E11940B882}">
    <text>2-17-2026 Conduit Placement Confirmed Completed.</text>
  </threadedComment>
  <threadedComment ref="U236" dT="2026-02-17T18:00:31.18" personId="{79160F3F-A2CD-4B5D-ACD4-80E02EA51DFF}" id="{5EE29985-A8BC-426C-BE94-09502F3DA50F}">
    <text>2-17-2026 Confirmed Actual Completed Footage.</text>
  </threadedComment>
  <threadedComment ref="V236" dT="2026-02-17T18:00:51.95" personId="{79160F3F-A2CD-4B5D-ACD4-80E02EA51DFF}" id="{03BEF5AA-2733-4DEE-9E93-851E979D0651}">
    <text>2-17-2026 Conduit Placement Confirmed Completed.</text>
  </threadedComment>
  <threadedComment ref="U237" dT="2026-02-19T14:30:10.12" personId="{79160F3F-A2CD-4B5D-ACD4-80E02EA51DFF}" id="{F7258551-135C-4264-932D-6E29E56F20B6}">
    <text>2-19-2026 Confirmed Actual Completed Footage.</text>
  </threadedComment>
  <threadedComment ref="V237" dT="2026-02-19T14:30:34.37" personId="{79160F3F-A2CD-4B5D-ACD4-80E02EA51DFF}" id="{4FD70107-BF17-4281-BCC5-67BC1ED37ECB}">
    <text>2-19-2026 Conduit Placement Confirmed Completed.</text>
  </threadedComment>
  <threadedComment ref="U238" dT="2026-02-17T15:37:22.67" personId="{79160F3F-A2CD-4B5D-ACD4-80E02EA51DFF}" id="{912A3F19-FE94-411F-A746-7D5A8B0F66B9}">
    <text>2-17-2026 Confirmed Actual Completed Footage.</text>
  </threadedComment>
  <threadedComment ref="V238" dT="2026-02-17T15:37:49.69" personId="{79160F3F-A2CD-4B5D-ACD4-80E02EA51DFF}" id="{77C06427-2DE3-458B-9FC8-9643D9387B01}">
    <text>2-17-2026 Conduit Placement Confirmed Completed.</text>
  </threadedComment>
  <threadedComment ref="U239" dT="2026-02-16T16:49:47.05" personId="{79160F3F-A2CD-4B5D-ACD4-80E02EA51DFF}" id="{ACFFC512-AC48-4DDF-ABFB-CC05973141FD}">
    <text>2-16-2026 Confirmed Actual Completed Footage.</text>
  </threadedComment>
  <threadedComment ref="V239" dT="2026-02-16T16:40:15.02" personId="{79160F3F-A2CD-4B5D-ACD4-80E02EA51DFF}" id="{9BC0E867-5BC3-4B56-97AA-593AE5B85F4C}">
    <text>2-16-2026 Conduit Placement Confirmed Completed.</text>
  </threadedComment>
  <threadedComment ref="U240" dT="2026-02-18T14:43:09.25" personId="{79160F3F-A2CD-4B5D-ACD4-80E02EA51DFF}" id="{9B820EC3-6DCB-4F98-A0E1-127045E55C81}">
    <text>2-18-2026 Confirmed Actual Completed Footage.</text>
  </threadedComment>
  <threadedComment ref="V240" dT="2026-02-18T14:43:38.89" personId="{79160F3F-A2CD-4B5D-ACD4-80E02EA51DFF}" id="{A92DF2E4-4523-45BE-96EB-8886B59F3DE2}">
    <text>2-18-2026 Conduit Placement Confirmed Completed.</text>
  </threadedComment>
  <threadedComment ref="U248" dT="2025-12-02T22:00:29.68" personId="{79160F3F-A2CD-4B5D-ACD4-80E02EA51DFF}" id="{4D895C4E-88FF-45A8-A428-59D12497ECB5}">
    <text>12-3-2025 Confirmed Actual Completed Footage.</text>
  </threadedComment>
  <threadedComment ref="V248" dT="2025-12-02T22:00:53.55" personId="{79160F3F-A2CD-4B5D-ACD4-80E02EA51DFF}" id="{C2F583A8-36E8-4677-8984-40373646E89D}">
    <text>12-3-2025 Conduit Placement Confirmed Completed.</text>
  </threadedComment>
  <threadedComment ref="U249" dT="2026-02-27T22:17:13.85" personId="{79160F3F-A2CD-4B5D-ACD4-80E02EA51DFF}" id="{72695BBE-0171-4547-A135-B98AAE102BC1}">
    <text>2-26-2026 Confirmed Actual Completed Footage.</text>
  </threadedComment>
  <threadedComment ref="V249" dT="2026-02-27T22:17:40.19" personId="{79160F3F-A2CD-4B5D-ACD4-80E02EA51DFF}" id="{322C3C97-EFD0-4C9B-A27B-BD6D14AE0DF5}">
    <text>2-26-2026 Conduit Placement Confirmed Completed.</text>
  </threadedComment>
  <threadedComment ref="U250" dT="2026-02-12T22:01:33.20" personId="{79160F3F-A2CD-4B5D-ACD4-80E02EA51DFF}" id="{200F95B4-2C52-4B74-AFE5-5E51CE760D22}">
    <text>1-8-2025 Confirmed Actual Completed Footage.</text>
  </threadedComment>
  <threadedComment ref="V250" dT="2026-02-12T22:00:52.99" personId="{79160F3F-A2CD-4B5D-ACD4-80E02EA51DFF}" id="{08421132-90D1-46F3-B59F-C146B93334FF}">
    <text>1-8-2026 Conduit Placement Confirmed Completed.</text>
  </threadedComment>
  <threadedComment ref="U251" dT="2026-03-11T17:56:51.94" personId="{79160F3F-A2CD-4B5D-ACD4-80E02EA51DFF}" id="{59FF0F08-DF06-4BC5-B0DF-12EFF9311B63}">
    <text>3-11-2026 Confirmed Actual Completed Footage.</text>
  </threadedComment>
  <threadedComment ref="V251" dT="2026-03-11T17:57:34.92" personId="{79160F3F-A2CD-4B5D-ACD4-80E02EA51DFF}" id="{474918FF-3766-4A94-B539-642EAEBA4616}">
    <text>3-11-2026 Conduit Placement Confirmed Completed.</text>
  </threadedComment>
  <threadedComment ref="U252" dT="2026-03-02T21:33:50.21" personId="{79160F3F-A2CD-4B5D-ACD4-80E02EA51DFF}" id="{165BCB9A-2995-469B-9207-B6D781A73615}">
    <text>3-2-2026 Confirmed Actual Completed Footage.</text>
  </threadedComment>
  <threadedComment ref="V252" dT="2026-03-02T21:34:18.81" personId="{79160F3F-A2CD-4B5D-ACD4-80E02EA51DFF}" id="{C6571B6D-A946-4915-92D4-35968177B511}">
    <text>3-2-2026 Conduit Placement Confirmed Completed.</text>
  </threadedComment>
  <threadedComment ref="U253" dT="2026-03-26T17:06:07.70" personId="{79160F3F-A2CD-4B5D-ACD4-80E02EA51DFF}" id="{036B44BB-C400-4055-9626-77712C360DD9}">
    <text>3-26-2026 Confirmed Actual Completed Footage.</text>
  </threadedComment>
  <threadedComment ref="V253" dT="2026-03-26T17:06:38.76" personId="{79160F3F-A2CD-4B5D-ACD4-80E02EA51DFF}" id="{599CF9D6-96D9-4360-97EE-9011953957E6}">
    <text>3-26-2026 Conduit Placement Confirmed Completed.</text>
  </threadedComment>
  <threadedComment ref="AA253" dT="2026-03-26T17:08:50.37" personId="{79160F3F-A2CD-4B5D-ACD4-80E02EA51DFF}" id="{9B32D3A4-82A4-4AE3-87B9-DBAA1D270790}">
    <text>3-26-2026 QC Walkout Scheduled For 3-27-2026.</text>
  </threadedComment>
  <threadedComment ref="AA253" dT="2026-04-14T14:45:58.84" personId="{79160F3F-A2CD-4B5D-ACD4-80E02EA51DFF}" id="{52288BA8-ED6A-4EE7-AF09-64958009F5A5}" parentId="{9B32D3A4-82A4-4AE3-87B9-DBAA1D270790}">
    <text>4-14-2026 QC Date Entered Into SiteTracker.</text>
  </threadedComment>
  <threadedComment ref="AB253" dT="2026-03-26T17:08:50.37" personId="{79160F3F-A2CD-4B5D-ACD4-80E02EA51DFF}" id="{3C89FBAE-16C0-40FB-9434-D322E95DE837}">
    <text>3-26-2026 QC Walkout Scheduled For 3-27-2026.</text>
  </threadedComment>
  <threadedComment ref="AB253" dT="2026-04-14T14:45:58.84" personId="{79160F3F-A2CD-4B5D-ACD4-80E02EA51DFF}" id="{52657630-4BD1-417C-AC48-25F05407C356}" parentId="{3C89FBAE-16C0-40FB-9434-D322E95DE837}">
    <text>4-14-2026 QC Date Entered Into SiteTracker.</text>
  </threadedComment>
  <threadedComment ref="U254" dT="2025-05-27T12:50:21.90" personId="{79160F3F-A2CD-4B5D-ACD4-80E02EA51DFF}" id="{2C676A09-E901-4BBD-9FA1-9F7B7E124393}">
    <text>5-23-2025 Completed Missing Bore Connection To Feed.</text>
  </threadedComment>
  <threadedComment ref="U254" dT="2025-07-18T12:49:42.25" personId="{79160F3F-A2CD-4B5D-ACD4-80E02EA51DFF}" id="{F68FC8C1-C6D1-4545-90EE-BA459F9F47E6}" parentId="{2C676A09-E901-4BBD-9FA1-9F7B7E124393}">
    <text>Change Order Approved By Joe Cutright On 7-18-2025.</text>
  </threadedComment>
  <threadedComment ref="V254" dT="2026-02-13T15:02:38.30" personId="{79160F3F-A2CD-4B5D-ACD4-80E02EA51DFF}" id="{C1072D02-6D18-4F69-82AF-97BE89FE8946}">
    <text>5-23-2025 Conduit Placement Confirmed Completed.</text>
  </threadedComment>
  <threadedComment ref="U255" dT="2026-03-24T20:47:38.65" personId="{79160F3F-A2CD-4B5D-ACD4-80E02EA51DFF}" id="{4BC442AB-13C6-4925-9F5E-FEA5DDFC7224}">
    <text>3-24-2026 Confirmed Actual Completed Footage.</text>
  </threadedComment>
  <threadedComment ref="V255" dT="2026-03-24T20:48:09.92" personId="{79160F3F-A2CD-4B5D-ACD4-80E02EA51DFF}" id="{08ED5059-3A2F-45EA-A146-3D832FC7399B}">
    <text>3-24-2026 Conduit Placement Confirmed Completed.</text>
  </threadedComment>
  <threadedComment ref="U256" dT="2026-02-17T12:28:38.84" personId="{79160F3F-A2CD-4B5D-ACD4-80E02EA51DFF}" id="{9883B52A-D8A0-4AEF-B68F-94DA54DEDC08}">
    <text>2-17-2026 Confirmed Actual Completed Footage.</text>
  </threadedComment>
  <threadedComment ref="V256" dT="2026-02-17T12:29:04.20" personId="{79160F3F-A2CD-4B5D-ACD4-80E02EA51DFF}" id="{BCEA3E86-F4E3-4C6E-BE02-E77C25A0F87A}">
    <text>2-17-2026 Conduit Placement Confirmed Completed.</text>
  </threadedComment>
  <threadedComment ref="U257" dT="2026-04-16T13:16:56.24" personId="{79160F3F-A2CD-4B5D-ACD4-80E02EA51DFF}" id="{9441E4F3-1C9E-47A5-9593-8EB89BD964A4}">
    <text>4-15-2026 Confirmed Actual Completed Footage.</text>
  </threadedComment>
  <threadedComment ref="V257" dT="2026-04-16T13:18:32.54" personId="{79160F3F-A2CD-4B5D-ACD4-80E02EA51DFF}" id="{4C1AFBD5-F8C1-429E-AC50-C743ED8C5D60}">
    <text>4-15-2026 Conduit Placement Confirmed Completed.</text>
  </threadedComment>
  <threadedComment ref="U258" dT="2026-03-20T20:38:01.45" personId="{79160F3F-A2CD-4B5D-ACD4-80E02EA51DFF}" id="{C4378491-F2E0-4C5E-9A4E-E2B1715EC5C1}">
    <text>3-20-2026 As Per John K  995' Was Claimed On The Backhaul FB-HOE501.</text>
  </threadedComment>
  <threadedComment ref="U258" dT="2026-04-16T13:17:40.16" personId="{79160F3F-A2CD-4B5D-ACD4-80E02EA51DFF}" id="{701427F6-D549-424C-99B8-201F9CD44E06}" parentId="{C4378491-F2E0-4C5E-9A4E-E2B1715EC5C1}">
    <text>4-15-2026 Confirmed Actual Completed Footage.</text>
  </threadedComment>
  <threadedComment ref="V258" dT="2026-04-16T13:18:45.16" personId="{79160F3F-A2CD-4B5D-ACD4-80E02EA51DFF}" id="{AE7B495C-822B-4C5E-8D9A-81D749466E30}">
    <text>4-15-2026 Conduit Placement Confirmed Completed.</text>
  </threadedComment>
  <threadedComment ref="T259" dT="2026-03-18T21:27:14.54" personId="{764CA2E7-894B-42B6-A33E-57538A7C0623}" id="{9D70EAC8-4DE5-4F1A-B7E0-508B2C16F5C9}">
    <text>changed to footage listed on the design print</text>
  </threadedComment>
  <threadedComment ref="U259" dT="2026-04-16T13:04:50.36" personId="{79160F3F-A2CD-4B5D-ACD4-80E02EA51DFF}" id="{6F59EAD4-0F30-4ED5-B8C9-8742B613F042}">
    <text>4-15-2026 Confirmed Actual Completed Footage.</text>
  </threadedComment>
  <threadedComment ref="V259" dT="2026-04-16T13:05:21.85" personId="{79160F3F-A2CD-4B5D-ACD4-80E02EA51DFF}" id="{09F8EF29-F246-4D26-8F22-5879825365A6}">
    <text>4-15-2026 Conduit Placement Confirmed Completed.</text>
  </threadedComment>
  <threadedComment ref="U260" dT="2025-07-18T18:50:00.64" personId="{79160F3F-A2CD-4B5D-ACD4-80E02EA51DFF}" id="{608D8C8C-6C66-4B67-979F-6CAC8DD9CEB8}">
    <text>7-18-2025 Confirmed Actual Completed Footage.</text>
  </threadedComment>
  <threadedComment ref="V260" dT="2025-07-18T18:49:31.62" personId="{79160F3F-A2CD-4B5D-ACD4-80E02EA51DFF}" id="{27A4E76C-3487-42A9-A264-3AA2DF4FC5A0}">
    <text>7-18-2025 Conduit Placement Confirmed Completed.</text>
  </threadedComment>
  <threadedComment ref="U261" dT="2026-03-23T18:33:05.27" personId="{79160F3F-A2CD-4B5D-ACD4-80E02EA51DFF}" id="{3A257570-567F-4D8B-9566-CB0BF8D7E61C}">
    <text>3-23-2026 Confirmed Actual Completed Footage.</text>
  </threadedComment>
  <threadedComment ref="V261" dT="2026-03-23T18:33:34.13" personId="{79160F3F-A2CD-4B5D-ACD4-80E02EA51DFF}" id="{41A6B41B-FCB6-4AA3-A5C5-027DDAC865DF}">
    <text>3-23-2026 Conduit Placement Confirmed Completed.</text>
  </threadedComment>
  <threadedComment ref="U262" dT="2025-10-15T15:54:24.37" personId="{79160F3F-A2CD-4B5D-ACD4-80E02EA51DFF}" id="{1EBBD3F0-FDF6-445B-87C5-164D0A209BEA}">
    <text>10-15-2025 Confirmed Actual Completed Footage.</text>
  </threadedComment>
  <threadedComment ref="V262" dT="2025-10-15T15:52:26.89" personId="{79160F3F-A2CD-4B5D-ACD4-80E02EA51DFF}" id="{8B6FFBD0-457E-4158-B5E2-50A070E84ADC}">
    <text>10-15-2025 Conduit Placement Confirmed Completed.</text>
  </threadedComment>
  <threadedComment ref="U263" dT="2026-02-16T19:24:37.80" personId="{79160F3F-A2CD-4B5D-ACD4-80E02EA51DFF}" id="{D0C76C04-3150-445B-BE5E-5225F9E549FB}">
    <text>2-16-2026 Confirmed Actual Completed Footage.</text>
  </threadedComment>
  <threadedComment ref="V263" dT="2026-02-16T19:25:03.32" personId="{79160F3F-A2CD-4B5D-ACD4-80E02EA51DFF}" id="{3EF252C9-F914-478E-95AB-6DC18F2E1EEC}">
    <text>2-16-2026 Conduit Placement Confirmed Completed.</text>
  </threadedComment>
  <threadedComment ref="U264" dT="2026-03-02T15:51:16.32" personId="{79160F3F-A2CD-4B5D-ACD4-80E02EA51DFF}" id="{116504C7-B97F-4224-A924-05694F5E9390}">
    <text>3-2-2026 Confirmed Actual Completed Footage.</text>
  </threadedComment>
  <threadedComment ref="V264" dT="2026-03-02T15:51:47.04" personId="{79160F3F-A2CD-4B5D-ACD4-80E02EA51DFF}" id="{A7591AB4-A5A5-4852-AA57-63668E27B6FD}">
    <text>3-2-2026 Conduit Placement Confirmed Completed.</text>
  </threadedComment>
  <threadedComment ref="U265" dT="2026-03-24T14:38:27.22" personId="{79160F3F-A2CD-4B5D-ACD4-80E02EA51DFF}" id="{C896C4E2-F678-4548-B82B-5380F7C40DD5}">
    <text>3-24-2026 Additional Footage Added For The Gate As Per John K.</text>
  </threadedComment>
  <threadedComment ref="U265" dT="2026-03-24T14:42:38.33" personId="{79160F3F-A2CD-4B5D-ACD4-80E02EA51DFF}" id="{0C9C16E5-37DA-411B-8EDD-2FDD3E940F47}" parentId="{C896C4E2-F678-4548-B82B-5380F7C40DD5}">
    <text>3-24-2026 Confirmed Actual Completed Footage.</text>
  </threadedComment>
  <threadedComment ref="V265" dT="2026-03-24T14:43:08.44" personId="{79160F3F-A2CD-4B5D-ACD4-80E02EA51DFF}" id="{A0D7465B-7AC5-44DF-B3CB-585D7CC28C88}">
    <text>3-24-2026 Conduit Placement Confirmed Completed.</text>
  </threadedComment>
  <threadedComment ref="AA265" dT="2026-03-24T14:41:29.08" personId="{79160F3F-A2CD-4B5D-ACD4-80E02EA51DFF}" id="{71284102-BDC7-45E2-911B-C4829C158F2F}">
    <text>3-24-2026 QC Walkout Scheduled For 3-25-2026.</text>
  </threadedComment>
  <threadedComment ref="U266" dT="2026-02-26T19:50:57.84" personId="{79160F3F-A2CD-4B5D-ACD4-80E02EA51DFF}" id="{BD336BDF-C489-4A6C-B98F-4CEC2FE9E89E}">
    <text>2-26-2026 Confirmed Actual Completed Footage.</text>
  </threadedComment>
  <threadedComment ref="V266" dT="2026-02-26T19:51:31.83" personId="{79160F3F-A2CD-4B5D-ACD4-80E02EA51DFF}" id="{A5F5F2F7-DE51-4D19-A90A-9779D88C7A0E}">
    <text>2-26-2026 Conduit Placement Confirmed Completed.</text>
  </threadedComment>
  <threadedComment ref="U267" dT="2026-02-11T21:20:58.77" personId="{79160F3F-A2CD-4B5D-ACD4-80E02EA51DFF}" id="{F46219BF-0FB8-49CE-9E6E-C83AB262FC1C}">
    <text>2-11-2026 Confirmed Actual Completed Footage.</text>
  </threadedComment>
  <threadedComment ref="V267" dT="2026-02-11T21:21:23.71" personId="{79160F3F-A2CD-4B5D-ACD4-80E02EA51DFF}" id="{8512487F-C7C0-46A8-8F0E-792B5AD1620C}">
    <text>2-11-2026 Conduit Placement Confirmed Completed.</text>
  </threadedComment>
  <threadedComment ref="U268" dT="2026-02-20T12:54:30.57" personId="{79160F3F-A2CD-4B5D-ACD4-80E02EA51DFF}" id="{283372EC-EFDF-46AF-8CA5-AB2E84C48873}">
    <text>2-19-2026 Confirmed Actual Completed Footage.</text>
  </threadedComment>
  <threadedComment ref="V268" dT="2026-02-20T12:54:55.09" personId="{79160F3F-A2CD-4B5D-ACD4-80E02EA51DFF}" id="{90D51DE0-48ED-41AF-8F94-A9DA5FF63760}">
    <text>2-19-2026 Conduit Placement Confirmed Completed.</text>
  </threadedComment>
  <threadedComment ref="U269" dT="2026-03-25T15:35:54.76" personId="{79160F3F-A2CD-4B5D-ACD4-80E02EA51DFF}" id="{853275C1-B659-4C21-A29A-88B5FFE709C8}">
    <text>3-25-2026 Confirmed Actual Completed Footage.</text>
  </threadedComment>
  <threadedComment ref="V269" dT="2026-03-25T15:36:20.97" personId="{79160F3F-A2CD-4B5D-ACD4-80E02EA51DFF}" id="{442B2688-B173-40B0-B39B-17458FB1350C}">
    <text>3-25-2026 Conduit Placement Confirmed Completed.</text>
  </threadedComment>
  <threadedComment ref="U270" dT="2026-03-13T17:04:56.98" personId="{79160F3F-A2CD-4B5D-ACD4-80E02EA51DFF}" id="{E08889D0-EA72-4EAB-B94B-876957AFF368}">
    <text>3-13-2026 Confirmed Actual Completed Footage.</text>
  </threadedComment>
  <threadedComment ref="V270" dT="2026-03-13T17:05:18.93" personId="{79160F3F-A2CD-4B5D-ACD4-80E02EA51DFF}" id="{E61010E4-E0B9-4B85-B421-5BAA0085DE2D}">
    <text>3-13-2026 Conduit Placement Confirmed Completed.</text>
  </threadedComment>
  <threadedComment ref="U271" dT="2026-03-23T11:53:30.64" personId="{79160F3F-A2CD-4B5D-ACD4-80E02EA51DFF}" id="{22684672-557E-40EA-A1F1-7686CD7C31DA}">
    <text>3-23-2026 Confirmed Actual Completed Footage.</text>
  </threadedComment>
  <threadedComment ref="V271" dT="2026-03-23T11:54:33.03" personId="{79160F3F-A2CD-4B5D-ACD4-80E02EA51DFF}" id="{62D6DEB1-23D6-4E3B-AFE1-8353F21B6D32}">
    <text>3-23-2026 Conduit Placement Confirmed Completed.</text>
  </threadedComment>
  <threadedComment ref="U272" dT="2026-03-23T11:53:58.86" personId="{79160F3F-A2CD-4B5D-ACD4-80E02EA51DFF}" id="{90A29D87-F3DB-4663-A01B-512B54EBB15A}">
    <text>3-23-2026 Confirmed Actual Completed Footage.</text>
  </threadedComment>
  <threadedComment ref="V272" dT="2026-03-23T11:55:14.52" personId="{79160F3F-A2CD-4B5D-ACD4-80E02EA51DFF}" id="{83954B7B-0F22-48F5-925B-996B4FA0F85A}">
    <text>3-23-2026 Conduit Placement Confirmed Completed.</text>
  </threadedComment>
  <threadedComment ref="U273" dT="2026-04-13T18:57:28.01" personId="{79160F3F-A2CD-4B5D-ACD4-80E02EA51DFF}" id="{D177EE5A-97DB-4165-8625-7AFA6FC40F17}">
    <text>4-13-2026 Confirmed Actual Completed Footage.</text>
  </threadedComment>
  <threadedComment ref="V273" dT="2026-04-13T18:57:55.77" personId="{79160F3F-A2CD-4B5D-ACD4-80E02EA51DFF}" id="{4D558547-399A-4C44-B62F-EF552E464A9D}">
    <text>4-13-2026 Conduit Placement Confirmed Completed.</text>
  </threadedComment>
  <threadedComment ref="U274" dT="2026-04-14T12:52:10.08" personId="{79160F3F-A2CD-4B5D-ACD4-80E02EA51DFF}" id="{2DB33227-F50F-4A64-8806-5AC8A4FBF01A}">
    <text>4-14-2026 Confirmed Actual Completed Footage.</text>
  </threadedComment>
  <threadedComment ref="V274" dT="2026-04-14T12:52:34.35" personId="{79160F3F-A2CD-4B5D-ACD4-80E02EA51DFF}" id="{5357B1EA-1F65-4453-B4A3-7A0301DEFD21}">
    <text>4-14-2026 Conduit Placement Confirmed Completed.</text>
  </threadedComment>
  <threadedComment ref="U275" dT="2026-03-27T13:20:36.34" personId="{79160F3F-A2CD-4B5D-ACD4-80E02EA51DFF}" id="{3B608E6F-7A60-4F7C-84C4-7A7B53AE7BAB}">
    <text>3-26-2026 Confirmed Actual Completed Footage.</text>
  </threadedComment>
  <threadedComment ref="V275" dT="2026-03-27T13:21:09.44" personId="{79160F3F-A2CD-4B5D-ACD4-80E02EA51DFF}" id="{AA0C36F1-82F8-473F-AD01-C0B2C7AD4F08}">
    <text>3-26-2026 Conduit Placement Confirmed Completed.</text>
  </threadedComment>
  <threadedComment ref="AA275" dT="2026-03-26T16:32:09.71" personId="{79160F3F-A2CD-4B5D-ACD4-80E02EA51DFF}" id="{ABB5D1D0-C0D9-4260-A52A-991CEDDE3876}">
    <text>3-2-2026 QC Walkout Scheduled In SiteTracker.</text>
  </threadedComment>
  <threadedComment ref="U276" dT="2025-09-25T16:58:01.72" personId="{79160F3F-A2CD-4B5D-ACD4-80E02EA51DFF}" id="{6EF4CFD2-D5C0-4E02-9861-EE265A28B782}">
    <text>9-25-2025 Confirmed Actual Completed Footage.</text>
  </threadedComment>
  <threadedComment ref="V276" dT="2025-09-25T16:58:39.99" personId="{79160F3F-A2CD-4B5D-ACD4-80E02EA51DFF}" id="{1A11367F-7CF1-4290-9C7F-6A2AF57DA1CF}">
    <text>9-25-2025 Conduit Placement Confirmed Completed.</text>
  </threadedComment>
  <threadedComment ref="U277" dT="2026-01-20T19:44:57.49" personId="{79160F3F-A2CD-4B5D-ACD4-80E02EA51DFF}" id="{AB9DB9F0-4B8A-4437-BD53-FE94D9A39867}">
    <text>8-7-2025 Confirmed Actual Completed Footage.</text>
  </threadedComment>
  <threadedComment ref="V277" dT="2026-01-20T19:45:28.85" personId="{79160F3F-A2CD-4B5D-ACD4-80E02EA51DFF}" id="{8D8B14D1-EA18-4241-A889-2A79F44140B7}">
    <text>8-7-2025 Conduit Placement Confirmed Completed.</text>
  </threadedComment>
  <threadedComment ref="U278" dT="2026-02-12T15:16:56.93" personId="{79160F3F-A2CD-4B5D-ACD4-80E02EA51DFF}" id="{07B234CB-2B30-43FA-80B3-8CF23F317188}">
    <text>2-12-2026 Confirmed Actual Completed Footage.</text>
  </threadedComment>
  <threadedComment ref="V278" dT="2026-02-12T15:17:31.34" personId="{79160F3F-A2CD-4B5D-ACD4-80E02EA51DFF}" id="{6C6EA34A-D135-4BE4-B779-0D4DEE06F750}">
    <text>2-12-2026 Conduit Placement Confirmed Completed.</text>
  </threadedComment>
  <threadedComment ref="U279" dT="2025-09-08T16:57:51.38" personId="{79160F3F-A2CD-4B5D-ACD4-80E02EA51DFF}" id="{52117EF6-31E4-4888-A04E-4FEB13AA53F1}">
    <text>9-8-2025 Confirmed Actual Completed Footage.</text>
  </threadedComment>
  <threadedComment ref="V279" dT="2025-09-08T16:58:27.55" personId="{79160F3F-A2CD-4B5D-ACD4-80E02EA51DFF}" id="{3872CF74-48CD-43CE-8A6F-B150DFBDA571}">
    <text>9-8-2025 Conduit Placement Confirmed Completed.</text>
  </threadedComment>
  <threadedComment ref="U280" dT="2026-01-02T16:57:06.87" personId="{79160F3F-A2CD-4B5D-ACD4-80E02EA51DFF}" id="{EAC732D0-AB96-4C69-A91D-BB359554AB1A}">
    <text>1-2-2025 Confirmed Actual Completed Footage.</text>
  </threadedComment>
  <threadedComment ref="V280" dT="2026-01-02T16:57:28.34" personId="{79160F3F-A2CD-4B5D-ACD4-80E02EA51DFF}" id="{E91BF1F0-0963-45B5-A474-CADA3DA4504E}">
    <text>1-2-2025 Conduit Placement Confirmed Completed.</text>
  </threadedComment>
  <threadedComment ref="U281" dT="2025-10-16T19:26:29.89" personId="{79160F3F-A2CD-4B5D-ACD4-80E02EA51DFF}" id="{FA615D11-82FF-4B99-8265-3A41810828A3}">
    <text>10-16-2025 Confirmed Actual Completed Footage.</text>
  </threadedComment>
  <threadedComment ref="U281" dT="2026-02-04T18:59:08.58" personId="{79160F3F-A2CD-4B5D-ACD4-80E02EA51DFF}" id="{9C8C23CB-AF2B-4F20-A06A-A2970B4BE619}" parentId="{FA615D11-82FF-4B99-8265-3A41810828A3}">
    <text>Updated Footage On 2-4-2026.</text>
  </threadedComment>
  <threadedComment ref="V281" dT="2026-02-04T18:59:44.83" personId="{79160F3F-A2CD-4B5D-ACD4-80E02EA51DFF}" id="{13B18FC3-8424-4159-95B1-51E32C91AE33}">
    <text>10-16-2025 Conduit Placement Confirmed Completed.</text>
  </threadedComment>
  <threadedComment ref="V281" dT="2026-02-04T19:01:24.29" personId="{79160F3F-A2CD-4B5D-ACD4-80E02EA51DFF}" id="{B2CFBDD9-A15A-48B9-ADF9-7F4EB84EAD9A}" parentId="{13B18FC3-8424-4159-95B1-51E32C91AE33}">
    <text>Updated Footage On 2-4-2026.</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3" t="s">
        <v>0</v>
      </c>
      <c r="B1" s="1423"/>
      <c r="C1" s="1423"/>
      <c r="D1" s="1423"/>
      <c r="E1" s="1423"/>
      <c r="F1" s="1423"/>
      <c r="G1" s="1423"/>
      <c r="H1" s="1423"/>
      <c r="I1" s="1423"/>
      <c r="J1" s="1423"/>
      <c r="K1" s="1423"/>
      <c r="L1" s="1423"/>
      <c r="M1" s="1423"/>
      <c r="N1" s="1423"/>
      <c r="O1" s="1423"/>
      <c r="P1" s="1423"/>
      <c r="Q1" s="1021"/>
      <c r="S1" s="1021"/>
      <c r="T1" s="1021"/>
      <c r="U1" s="1021"/>
      <c r="V1" s="1021"/>
      <c r="W1" s="1021"/>
      <c r="X1" s="1021"/>
      <c r="Y1" s="1021"/>
      <c r="Z1" s="1021"/>
    </row>
    <row r="2" spans="1:26" ht="24.95" customHeight="1">
      <c r="A2" s="1424" t="str">
        <f ca="1">"Last Updated: "&amp;TEXT(NOW(),"MM/DD/YYYY  h:mm AM/PM")</f>
        <v>Last Updated: 04/20/2026  5:51 PM</v>
      </c>
      <c r="B2" s="1424"/>
      <c r="C2" s="1424"/>
      <c r="D2" s="1424"/>
      <c r="E2" s="1424"/>
      <c r="F2" s="1424"/>
      <c r="G2" s="1424"/>
      <c r="H2" s="1424"/>
      <c r="I2" s="1424"/>
      <c r="J2" s="1424"/>
      <c r="K2" s="1424"/>
      <c r="L2" s="1424"/>
      <c r="M2" s="1424"/>
      <c r="N2" s="1424"/>
      <c r="O2" s="1424"/>
      <c r="P2" s="1424"/>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2" t="s">
        <v>1</v>
      </c>
      <c r="B4" s="1452"/>
      <c r="C4" s="1452"/>
      <c r="D4" s="1452"/>
      <c r="E4" s="1452"/>
      <c r="F4" s="1452"/>
      <c r="G4" s="1452"/>
      <c r="H4" s="145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5" t="s">
        <v>7</v>
      </c>
      <c r="B7" s="1425"/>
      <c r="C7" s="1425"/>
      <c r="D7" s="1425"/>
      <c r="E7" s="1425"/>
      <c r="F7" s="1425"/>
      <c r="G7" s="1425"/>
      <c r="H7" s="1425"/>
      <c r="I7" s="1425"/>
      <c r="J7" s="1425"/>
      <c r="K7" s="1425"/>
      <c r="L7" s="1425"/>
      <c r="M7" s="1425"/>
      <c r="N7" s="1425"/>
      <c r="O7" s="1425"/>
      <c r="P7" s="1425"/>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6" t="s">
        <v>8</v>
      </c>
      <c r="B9" s="1427"/>
      <c r="C9" s="1021"/>
      <c r="D9" s="1417" t="s">
        <v>9</v>
      </c>
      <c r="E9" s="1418"/>
      <c r="F9" s="1419"/>
      <c r="G9" s="1021"/>
      <c r="H9" s="1417" t="s">
        <v>10</v>
      </c>
      <c r="I9" s="1418"/>
      <c r="J9" s="1419"/>
      <c r="K9" s="1021"/>
      <c r="L9" s="1417" t="s">
        <v>11</v>
      </c>
      <c r="M9" s="1418"/>
      <c r="N9" s="1419"/>
      <c r="O9" s="1021"/>
      <c r="P9" s="1021"/>
      <c r="Q9" s="1021"/>
      <c r="R9" s="1021"/>
      <c r="S9" s="1021"/>
      <c r="T9" s="1021"/>
      <c r="U9" s="1021"/>
      <c r="V9" s="1021"/>
      <c r="W9" s="1021"/>
      <c r="X9" s="1021"/>
      <c r="Y9" s="1021"/>
      <c r="Z9" s="1021"/>
    </row>
    <row r="10" spans="1:26" ht="50.1" customHeight="1">
      <c r="A10" s="142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9"/>
      <c r="C10" s="1021"/>
      <c r="D10" s="142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30"/>
      <c r="F10" s="1429"/>
      <c r="G10" s="1021"/>
      <c r="H10" s="1431"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45087</v>
      </c>
      <c r="I10" s="1432"/>
      <c r="J10" s="1433"/>
      <c r="K10" s="1021"/>
      <c r="L10" s="1434"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650373</v>
      </c>
      <c r="M10" s="1435"/>
      <c r="N10" s="1436"/>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7" t="s">
        <v>12</v>
      </c>
      <c r="B12" s="1419"/>
      <c r="C12" s="1021"/>
      <c r="D12" s="1417" t="s">
        <v>13</v>
      </c>
      <c r="E12" s="1418"/>
      <c r="F12" s="1419"/>
      <c r="G12" s="1021"/>
      <c r="H12" s="1417" t="s">
        <v>14</v>
      </c>
      <c r="I12" s="1418"/>
      <c r="J12" s="1419"/>
      <c r="K12" s="1021"/>
      <c r="L12" s="1417" t="s">
        <v>15</v>
      </c>
      <c r="M12" s="1418"/>
      <c r="N12" s="1419"/>
      <c r="O12" s="1021"/>
      <c r="P12" s="1021"/>
      <c r="Q12" s="1021"/>
      <c r="R12" s="1021"/>
      <c r="S12" s="1021"/>
      <c r="T12" s="1021"/>
      <c r="U12" s="1021"/>
      <c r="V12" s="1021"/>
      <c r="W12" s="1021"/>
      <c r="X12" s="1021"/>
      <c r="Y12" s="1021"/>
      <c r="Z12" s="1021"/>
    </row>
    <row r="13" spans="1:26" ht="50.1" customHeight="1">
      <c r="A13" s="1437">
        <f>IFERROR(H10/D10,0)</f>
        <v>6.4857330272220404E-2</v>
      </c>
      <c r="B13" s="1438"/>
      <c r="C13" s="1021"/>
      <c r="D13" s="1443"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44"/>
      <c r="F13" s="1445"/>
      <c r="G13" s="1021"/>
      <c r="H13" s="142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30"/>
      <c r="J13" s="1429"/>
      <c r="K13" s="1021"/>
      <c r="L13" s="1420">
        <f>COUNTA('Completed Projects Pending PW'!A2:A48)</f>
        <v>35</v>
      </c>
      <c r="M13" s="1421"/>
      <c r="N13" s="1422"/>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2" t="s">
        <v>16</v>
      </c>
      <c r="B15" s="1442"/>
      <c r="C15" s="1442"/>
      <c r="D15" s="1442"/>
      <c r="E15" s="1021"/>
      <c r="F15" s="1442" t="s">
        <v>17</v>
      </c>
      <c r="G15" s="1442"/>
      <c r="H15" s="1442"/>
      <c r="I15" s="1442"/>
      <c r="J15" s="1021"/>
      <c r="K15" s="1442" t="s">
        <v>18</v>
      </c>
      <c r="L15" s="1442"/>
      <c r="M15" s="1442"/>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0.18710014798001715</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0.17810651468034805</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0.29477993858751278</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6.4857330272220404E-2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2" t="s">
        <v>44</v>
      </c>
      <c r="B27" s="1442"/>
      <c r="C27" s="1442"/>
      <c r="D27" s="1442"/>
      <c r="F27" s="1446" t="s">
        <v>45</v>
      </c>
      <c r="G27" s="1446"/>
      <c r="H27" s="1446"/>
      <c r="I27" s="1446"/>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9" t="s">
        <v>65</v>
      </c>
      <c r="B39" s="1439"/>
      <c r="C39" s="1439"/>
      <c r="D39" s="1439"/>
      <c r="E39" s="1439"/>
      <c r="F39" s="1439"/>
      <c r="G39" s="1439"/>
      <c r="H39" s="1439"/>
      <c r="I39" s="1439"/>
      <c r="J39" s="1439"/>
      <c r="K39" s="1440"/>
      <c r="L39" s="1440"/>
      <c r="M39" s="1440"/>
      <c r="N39" s="1440"/>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1" t="s">
        <v>66</v>
      </c>
      <c r="B60" s="1441"/>
      <c r="C60" s="1441"/>
      <c r="D60" s="1441"/>
      <c r="E60" s="1441"/>
      <c r="F60" s="1441"/>
      <c r="G60" s="1441"/>
      <c r="H60" s="1441"/>
      <c r="I60" s="1441"/>
      <c r="J60" s="1441"/>
      <c r="K60" s="1441"/>
      <c r="L60" s="1441"/>
      <c r="M60" s="1441"/>
      <c r="N60" s="1441"/>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7" t="s">
        <v>441</v>
      </c>
      <c r="C1" s="1447"/>
      <c r="D1" s="427"/>
      <c r="E1" s="1447" t="s">
        <v>442</v>
      </c>
      <c r="F1" s="144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8"/>
      <c r="B1" s="1448"/>
      <c r="C1" s="1448"/>
      <c r="D1" s="1448"/>
      <c r="E1" s="1448"/>
      <c r="F1" s="1448"/>
      <c r="G1" s="1448"/>
      <c r="H1" s="1449" t="s">
        <v>479</v>
      </c>
      <c r="I1" s="1449"/>
      <c r="J1" s="1449"/>
      <c r="K1" s="1449"/>
      <c r="L1" s="1449"/>
      <c r="M1" s="1449"/>
      <c r="N1" s="1449"/>
      <c r="O1" s="1449"/>
      <c r="P1" s="189"/>
      <c r="Q1" s="1450" t="s">
        <v>97</v>
      </c>
      <c r="R1" s="1450"/>
      <c r="S1" s="1451"/>
      <c r="T1" s="1450"/>
      <c r="U1" s="1450"/>
      <c r="V1" s="1450"/>
      <c r="W1" s="1450"/>
      <c r="X1" s="1450"/>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V37" activePane="topRight" state="frozen"/>
      <selection pane="topRight" activeCell="X47" sqref="X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8"/>
      <c r="S11" s="1398"/>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1">
        <v>3625</v>
      </c>
      <c r="W15" s="1402"/>
      <c r="X15" s="1401">
        <v>3625</v>
      </c>
      <c r="Y15" s="1400">
        <v>0</v>
      </c>
      <c r="Z15" s="1241">
        <v>0</v>
      </c>
      <c r="AA15" s="1241">
        <v>0</v>
      </c>
      <c r="AB15" s="1220">
        <v>0</v>
      </c>
      <c r="AC15" s="1242"/>
      <c r="AD15" s="1399"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1"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6">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5">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3"/>
      <c r="L39" s="1273"/>
      <c r="M39" s="703" t="s">
        <v>110</v>
      </c>
      <c r="N39" s="1454">
        <v>43061.3</v>
      </c>
      <c r="O39" s="755" t="s">
        <v>110</v>
      </c>
      <c r="P39" s="1455" t="s">
        <v>35</v>
      </c>
      <c r="Q39" s="1006">
        <v>46126</v>
      </c>
      <c r="R39" s="1006"/>
      <c r="S39" s="1456"/>
      <c r="T39" s="1456"/>
      <c r="U39" s="1456"/>
      <c r="V39" s="1457">
        <v>11789</v>
      </c>
      <c r="W39" s="1257">
        <v>0</v>
      </c>
      <c r="X39" s="1458">
        <f>SUM(V39-W39)</f>
        <v>11789</v>
      </c>
      <c r="Y39" s="1275">
        <f>IFERROR($W39/$V39, 0)</f>
        <v>0</v>
      </c>
      <c r="Z39" s="1456"/>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9" t="s">
        <v>110</v>
      </c>
      <c r="P40" s="715" t="s">
        <v>29</v>
      </c>
      <c r="Q40" s="1006">
        <v>46087</v>
      </c>
      <c r="R40" s="1006"/>
      <c r="S40" s="1006"/>
      <c r="T40" s="1006"/>
      <c r="U40" s="1006"/>
      <c r="V40" s="1007">
        <v>3461</v>
      </c>
      <c r="W40" s="1459">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8" t="s">
        <v>642</v>
      </c>
      <c r="B44" s="1203" t="s">
        <v>37</v>
      </c>
      <c r="C44" s="1391">
        <v>46171</v>
      </c>
      <c r="D44" s="1272" t="s">
        <v>469</v>
      </c>
      <c r="E44" s="1273">
        <v>46129</v>
      </c>
      <c r="F44" s="1272" t="s">
        <v>51</v>
      </c>
      <c r="G44" s="1274"/>
      <c r="H44" s="1460">
        <v>80</v>
      </c>
      <c r="I44" s="1297" t="s">
        <v>542</v>
      </c>
      <c r="J44" s="1300" t="s">
        <v>30</v>
      </c>
      <c r="K44" s="1453"/>
      <c r="L44" s="1273"/>
      <c r="M44" s="703" t="s">
        <v>110</v>
      </c>
      <c r="N44" s="1454">
        <v>77548</v>
      </c>
      <c r="O44" s="1202" t="s">
        <v>110</v>
      </c>
      <c r="P44" s="1392" t="s">
        <v>32</v>
      </c>
      <c r="Q44" s="1456"/>
      <c r="R44" s="1456"/>
      <c r="S44" s="1456"/>
      <c r="T44" s="1456"/>
      <c r="U44" s="1456"/>
      <c r="V44" s="1457">
        <v>6605</v>
      </c>
      <c r="W44" s="1458"/>
      <c r="X44" s="1458">
        <f>SUM(V44-W44)</f>
        <v>6605</v>
      </c>
      <c r="Y44" s="1275">
        <f>IFERROR($W44/$V44, 0)</f>
        <v>0</v>
      </c>
      <c r="Z44" s="1456"/>
      <c r="AA44" s="698">
        <v>0</v>
      </c>
      <c r="AB44" s="744">
        <v>0</v>
      </c>
      <c r="AC44" s="743">
        <v>0</v>
      </c>
      <c r="AD44" s="1276" t="s">
        <v>643</v>
      </c>
      <c r="AE44" s="735"/>
    </row>
    <row r="45" spans="1:31" ht="24.75" customHeight="1">
      <c r="A45" s="1348" t="s">
        <v>644</v>
      </c>
      <c r="B45" s="1203" t="s">
        <v>37</v>
      </c>
      <c r="C45" s="1391">
        <v>46171</v>
      </c>
      <c r="D45" s="1272"/>
      <c r="E45" s="1273"/>
      <c r="F45" s="1272"/>
      <c r="G45" s="1274"/>
      <c r="H45" s="1460">
        <v>89</v>
      </c>
      <c r="I45" s="1297" t="s">
        <v>542</v>
      </c>
      <c r="J45" s="1300" t="s">
        <v>30</v>
      </c>
      <c r="K45" s="1453"/>
      <c r="L45" s="1273"/>
      <c r="M45" s="1201" t="s">
        <v>110</v>
      </c>
      <c r="N45" s="1454">
        <v>70666</v>
      </c>
      <c r="O45" s="1202" t="s">
        <v>110</v>
      </c>
      <c r="P45" s="1392" t="s">
        <v>32</v>
      </c>
      <c r="Q45" s="1456"/>
      <c r="R45" s="1456"/>
      <c r="S45" s="1456"/>
      <c r="T45" s="1456"/>
      <c r="U45" s="1456"/>
      <c r="V45" s="1457">
        <v>6549</v>
      </c>
      <c r="W45" s="1458"/>
      <c r="X45" s="1458">
        <f>SUM(V45-W45)</f>
        <v>6549</v>
      </c>
      <c r="Y45" s="1275">
        <f>IFERROR($W45/$V45, 0)</f>
        <v>0</v>
      </c>
      <c r="Z45" s="1456"/>
      <c r="AA45" s="698">
        <v>0</v>
      </c>
      <c r="AB45" s="744">
        <v>0</v>
      </c>
      <c r="AC45" s="743">
        <v>0</v>
      </c>
      <c r="AD45" s="1276" t="s">
        <v>645</v>
      </c>
      <c r="AE45" s="735"/>
    </row>
    <row r="46" spans="1:31" ht="24.75" customHeight="1">
      <c r="A46" s="1348" t="s">
        <v>646</v>
      </c>
      <c r="B46" s="1203" t="s">
        <v>37</v>
      </c>
      <c r="C46" s="1391">
        <v>46171</v>
      </c>
      <c r="D46" s="1272"/>
      <c r="E46" s="1273"/>
      <c r="F46" s="1272"/>
      <c r="G46" s="1274"/>
      <c r="H46" s="1460">
        <v>79</v>
      </c>
      <c r="I46" s="1297" t="s">
        <v>542</v>
      </c>
      <c r="J46" s="1300" t="s">
        <v>30</v>
      </c>
      <c r="K46" s="1453"/>
      <c r="L46" s="1273"/>
      <c r="M46" s="1201" t="s">
        <v>110</v>
      </c>
      <c r="N46" s="1454">
        <v>89293.95</v>
      </c>
      <c r="O46" s="1202" t="s">
        <v>110</v>
      </c>
      <c r="P46" s="1392" t="s">
        <v>32</v>
      </c>
      <c r="Q46" s="1456"/>
      <c r="R46" s="1456"/>
      <c r="S46" s="1456"/>
      <c r="T46" s="1456"/>
      <c r="U46" s="1456"/>
      <c r="V46" s="1457">
        <v>7494</v>
      </c>
      <c r="W46" s="1458"/>
      <c r="X46" s="1458">
        <f>SUM(V46-W46)</f>
        <v>7494</v>
      </c>
      <c r="Y46" s="1275">
        <f>IFERROR($W46/$V46, 0)</f>
        <v>0</v>
      </c>
      <c r="Z46" s="1456"/>
      <c r="AA46" s="698">
        <v>0</v>
      </c>
      <c r="AB46" s="744">
        <v>0</v>
      </c>
      <c r="AC46" s="743">
        <v>0</v>
      </c>
      <c r="AD46" s="1276" t="s">
        <v>645</v>
      </c>
      <c r="AE46" s="735"/>
    </row>
    <row r="47" spans="1:31" ht="24.75" customHeight="1">
      <c r="A47" s="1348" t="s">
        <v>647</v>
      </c>
      <c r="B47" s="1203" t="s">
        <v>37</v>
      </c>
      <c r="C47" s="1391">
        <v>46171</v>
      </c>
      <c r="D47" s="1272"/>
      <c r="E47" s="1273"/>
      <c r="F47" s="1272"/>
      <c r="G47" s="1274"/>
      <c r="H47" s="1460">
        <v>71</v>
      </c>
      <c r="I47" s="1297" t="s">
        <v>542</v>
      </c>
      <c r="J47" s="1300" t="s">
        <v>30</v>
      </c>
      <c r="K47" s="1453"/>
      <c r="L47" s="1273"/>
      <c r="M47" s="1201" t="s">
        <v>110</v>
      </c>
      <c r="N47" s="1454">
        <v>91537.75</v>
      </c>
      <c r="O47" s="1202" t="s">
        <v>110</v>
      </c>
      <c r="P47" s="1392" t="s">
        <v>32</v>
      </c>
      <c r="Q47" s="1456"/>
      <c r="R47" s="1456"/>
      <c r="S47" s="1456"/>
      <c r="T47" s="1456"/>
      <c r="U47" s="1456"/>
      <c r="V47" s="1457">
        <v>7255</v>
      </c>
      <c r="W47" s="1458"/>
      <c r="X47" s="1458">
        <f>SUM(V47-W47)</f>
        <v>7255</v>
      </c>
      <c r="Y47" s="1275">
        <f>IFERROR($W47/$V47, 0)</f>
        <v>0</v>
      </c>
      <c r="Z47" s="1456"/>
      <c r="AA47" s="698">
        <v>0</v>
      </c>
      <c r="AB47" s="744">
        <v>0</v>
      </c>
      <c r="AC47" s="743">
        <v>0</v>
      </c>
      <c r="AD47" s="1276" t="s">
        <v>645</v>
      </c>
      <c r="AE47" s="735"/>
    </row>
    <row r="48" spans="1:31" ht="24.75" customHeight="1">
      <c r="A48" s="1348" t="s">
        <v>648</v>
      </c>
      <c r="B48" s="1203" t="s">
        <v>37</v>
      </c>
      <c r="C48" s="1391">
        <v>46171</v>
      </c>
      <c r="D48" s="1272"/>
      <c r="E48" s="1273"/>
      <c r="F48" s="1272"/>
      <c r="G48" s="1274"/>
      <c r="H48" s="1460">
        <v>71</v>
      </c>
      <c r="I48" s="1297" t="s">
        <v>542</v>
      </c>
      <c r="J48" s="1300" t="s">
        <v>30</v>
      </c>
      <c r="K48" s="1453"/>
      <c r="L48" s="1273"/>
      <c r="M48" s="1201" t="s">
        <v>110</v>
      </c>
      <c r="N48" s="1454">
        <v>68762</v>
      </c>
      <c r="O48" s="1202" t="s">
        <v>110</v>
      </c>
      <c r="P48" s="1392" t="s">
        <v>32</v>
      </c>
      <c r="Q48" s="1456"/>
      <c r="R48" s="1456"/>
      <c r="S48" s="1456"/>
      <c r="T48" s="1456"/>
      <c r="U48" s="1456"/>
      <c r="V48" s="1457">
        <v>5624</v>
      </c>
      <c r="W48" s="1458"/>
      <c r="X48" s="1458">
        <f>SUM(V48-W48)</f>
        <v>5624</v>
      </c>
      <c r="Y48" s="1275">
        <f>IFERROR($W48/$V48, 0)</f>
        <v>0</v>
      </c>
      <c r="Z48" s="1456"/>
      <c r="AA48" s="698">
        <v>0</v>
      </c>
      <c r="AB48" s="744">
        <v>0</v>
      </c>
      <c r="AC48" s="743">
        <v>0</v>
      </c>
      <c r="AD48" s="1276" t="s">
        <v>645</v>
      </c>
      <c r="AE48" s="735"/>
    </row>
    <row r="49" spans="1:31" ht="24.75" customHeight="1">
      <c r="A49" s="1348" t="s">
        <v>649</v>
      </c>
      <c r="B49" s="1203" t="s">
        <v>37</v>
      </c>
      <c r="C49" s="1391">
        <v>46171</v>
      </c>
      <c r="D49" s="1272"/>
      <c r="E49" s="1273"/>
      <c r="F49" s="1272"/>
      <c r="G49" s="1274"/>
      <c r="H49" s="1460">
        <v>0</v>
      </c>
      <c r="I49" s="1297" t="s">
        <v>542</v>
      </c>
      <c r="J49" s="1300" t="s">
        <v>30</v>
      </c>
      <c r="K49" s="1453"/>
      <c r="L49" s="1273"/>
      <c r="M49" s="1201" t="s">
        <v>110</v>
      </c>
      <c r="N49" s="1454">
        <v>60407.15</v>
      </c>
      <c r="O49" s="1202" t="s">
        <v>110</v>
      </c>
      <c r="P49" s="1392" t="s">
        <v>32</v>
      </c>
      <c r="Q49" s="1456"/>
      <c r="R49" s="1456"/>
      <c r="S49" s="1456"/>
      <c r="T49" s="1456"/>
      <c r="U49" s="1456"/>
      <c r="V49" s="1457">
        <v>4327</v>
      </c>
      <c r="W49" s="1458"/>
      <c r="X49" s="1458">
        <f>SUM(V49-W49)</f>
        <v>4327</v>
      </c>
      <c r="Y49" s="1275">
        <f>IFERROR($W49/$V49, 0)</f>
        <v>0</v>
      </c>
      <c r="Z49" s="1456"/>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8" t="s">
        <v>653</v>
      </c>
      <c r="B51" s="1082" t="s">
        <v>40</v>
      </c>
      <c r="C51" s="1346">
        <v>46130</v>
      </c>
      <c r="D51" s="1272" t="s">
        <v>50</v>
      </c>
      <c r="E51" s="1273">
        <v>46121</v>
      </c>
      <c r="F51" s="1272" t="s">
        <v>51</v>
      </c>
      <c r="G51" s="1274"/>
      <c r="H51" s="1009">
        <v>0</v>
      </c>
      <c r="I51" s="304" t="s">
        <v>542</v>
      </c>
      <c r="J51" s="755" t="s">
        <v>30</v>
      </c>
      <c r="K51" s="1453"/>
      <c r="L51" s="1273"/>
      <c r="M51" s="1201" t="s">
        <v>110</v>
      </c>
      <c r="N51" s="1454">
        <v>4434.3999999999996</v>
      </c>
      <c r="O51" s="1201" t="s">
        <v>110</v>
      </c>
      <c r="P51" s="1461" t="s">
        <v>35</v>
      </c>
      <c r="Q51" s="1456">
        <v>46121</v>
      </c>
      <c r="R51" s="1456"/>
      <c r="S51" s="1456"/>
      <c r="T51" s="1456"/>
      <c r="U51" s="1456"/>
      <c r="V51" s="1457">
        <v>329</v>
      </c>
      <c r="W51" s="1458"/>
      <c r="X51" s="1458">
        <f>SUM(V51-W51)</f>
        <v>329</v>
      </c>
      <c r="Y51" s="1275">
        <f>IFERROR($W51/$V51, 0)</f>
        <v>0</v>
      </c>
      <c r="Z51" s="1456">
        <v>46132</v>
      </c>
      <c r="AA51" s="825">
        <v>0</v>
      </c>
      <c r="AB51" s="829">
        <v>0</v>
      </c>
      <c r="AC51" s="743">
        <v>0</v>
      </c>
      <c r="AD51" s="1347" t="s">
        <v>654</v>
      </c>
      <c r="AE51" s="735"/>
    </row>
    <row r="52" spans="1:31" ht="24.75" customHeight="1">
      <c r="A52" s="1348" t="s">
        <v>655</v>
      </c>
      <c r="B52" s="1082" t="s">
        <v>40</v>
      </c>
      <c r="C52" s="1346">
        <v>46130</v>
      </c>
      <c r="D52" s="1272" t="s">
        <v>50</v>
      </c>
      <c r="E52" s="1273">
        <v>46121</v>
      </c>
      <c r="F52" s="1272" t="s">
        <v>51</v>
      </c>
      <c r="G52" s="1274"/>
      <c r="H52" s="1009">
        <v>0</v>
      </c>
      <c r="I52" s="304" t="s">
        <v>542</v>
      </c>
      <c r="J52" s="755" t="s">
        <v>30</v>
      </c>
      <c r="K52" s="1453"/>
      <c r="L52" s="1273"/>
      <c r="M52" s="1201" t="s">
        <v>110</v>
      </c>
      <c r="N52" s="1454">
        <v>3969.75</v>
      </c>
      <c r="O52" s="1201" t="s">
        <v>110</v>
      </c>
      <c r="P52" s="1461" t="s">
        <v>35</v>
      </c>
      <c r="Q52" s="1456">
        <v>46121</v>
      </c>
      <c r="R52" s="1456"/>
      <c r="S52" s="1456"/>
      <c r="T52" s="1456"/>
      <c r="U52" s="1456"/>
      <c r="V52" s="1457">
        <v>295</v>
      </c>
      <c r="W52" s="1459">
        <v>288</v>
      </c>
      <c r="X52" s="1458">
        <v>295</v>
      </c>
      <c r="Y52" s="1275">
        <f>IFERROR($W52/$V52, 0)</f>
        <v>0.97627118644067801</v>
      </c>
      <c r="Z52" s="1456"/>
      <c r="AA52" s="825">
        <v>0</v>
      </c>
      <c r="AB52" s="829">
        <v>0</v>
      </c>
      <c r="AC52" s="743">
        <v>0</v>
      </c>
      <c r="AD52" s="1347" t="s">
        <v>656</v>
      </c>
      <c r="AE52" s="735"/>
    </row>
    <row r="53" spans="1:31" ht="24.75" customHeight="1">
      <c r="A53" s="1348" t="s">
        <v>657</v>
      </c>
      <c r="B53" s="1082" t="s">
        <v>40</v>
      </c>
      <c r="C53" s="1346">
        <v>46130</v>
      </c>
      <c r="D53" s="1272" t="s">
        <v>50</v>
      </c>
      <c r="E53" s="1273">
        <v>46121</v>
      </c>
      <c r="F53" s="1272" t="s">
        <v>51</v>
      </c>
      <c r="G53" s="1274"/>
      <c r="H53" s="1009">
        <v>0</v>
      </c>
      <c r="I53" s="304" t="s">
        <v>542</v>
      </c>
      <c r="J53" s="755" t="s">
        <v>30</v>
      </c>
      <c r="K53" s="1453"/>
      <c r="L53" s="1273"/>
      <c r="M53" s="1201" t="s">
        <v>110</v>
      </c>
      <c r="N53" s="1454">
        <v>4004.55</v>
      </c>
      <c r="O53" s="1201" t="s">
        <v>110</v>
      </c>
      <c r="P53" s="1461" t="s">
        <v>35</v>
      </c>
      <c r="Q53" s="1456">
        <v>46121</v>
      </c>
      <c r="R53" s="1456"/>
      <c r="S53" s="1456"/>
      <c r="T53" s="1456"/>
      <c r="U53" s="1456"/>
      <c r="V53" s="1457">
        <v>353</v>
      </c>
      <c r="W53" s="1458"/>
      <c r="X53" s="1458">
        <f>SUM(V53-W53)</f>
        <v>353</v>
      </c>
      <c r="Y53" s="1275">
        <f>IFERROR($W53/$V53, 0)</f>
        <v>0</v>
      </c>
      <c r="Z53" s="1456"/>
      <c r="AA53" s="825">
        <v>0</v>
      </c>
      <c r="AB53" s="829">
        <v>0</v>
      </c>
      <c r="AC53" s="743">
        <v>0</v>
      </c>
      <c r="AD53" s="1347"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6"/>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4"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6" t="s">
        <v>38</v>
      </c>
      <c r="Q4" s="370">
        <v>45932</v>
      </c>
      <c r="R4" s="370" t="s">
        <v>110</v>
      </c>
      <c r="S4" s="363" t="s">
        <v>743</v>
      </c>
      <c r="T4" s="373" t="s">
        <v>744</v>
      </c>
      <c r="U4" s="373" t="s">
        <v>744</v>
      </c>
      <c r="V4" s="671">
        <v>4716</v>
      </c>
      <c r="W4" s="1405">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5"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3"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4" t="s">
        <v>38</v>
      </c>
      <c r="Q21" s="1006">
        <v>46086</v>
      </c>
      <c r="R21" s="1006" t="s">
        <v>110</v>
      </c>
      <c r="S21" s="363" t="s">
        <v>743</v>
      </c>
      <c r="T21" s="373" t="s">
        <v>744</v>
      </c>
      <c r="U21" s="373" t="s">
        <v>744</v>
      </c>
      <c r="V21" s="1007">
        <v>7</v>
      </c>
      <c r="W21" s="1403">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4"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4" t="s">
        <v>38</v>
      </c>
      <c r="Q23" s="1006">
        <v>46087</v>
      </c>
      <c r="R23" s="706" t="s">
        <v>110</v>
      </c>
      <c r="S23" s="363" t="s">
        <v>743</v>
      </c>
      <c r="T23" s="373" t="s">
        <v>744</v>
      </c>
      <c r="U23" s="373" t="s">
        <v>744</v>
      </c>
      <c r="V23" s="1007">
        <v>508</v>
      </c>
      <c r="W23" s="1403">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4"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4" t="s">
        <v>38</v>
      </c>
      <c r="Q26" s="1006">
        <v>46087</v>
      </c>
      <c r="R26" s="706" t="s">
        <v>110</v>
      </c>
      <c r="S26" s="363" t="s">
        <v>743</v>
      </c>
      <c r="T26" s="373" t="s">
        <v>744</v>
      </c>
      <c r="U26" s="373" t="s">
        <v>744</v>
      </c>
      <c r="V26" s="1007">
        <v>105</v>
      </c>
      <c r="W26" s="1403">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4"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4" t="s">
        <v>38</v>
      </c>
      <c r="Q27" s="1006">
        <v>46106</v>
      </c>
      <c r="R27" s="706" t="s">
        <v>110</v>
      </c>
      <c r="S27" s="363" t="s">
        <v>743</v>
      </c>
      <c r="T27" s="373" t="s">
        <v>744</v>
      </c>
      <c r="U27" s="373" t="s">
        <v>744</v>
      </c>
      <c r="V27" s="1007">
        <v>406</v>
      </c>
      <c r="W27" s="1403">
        <v>417</v>
      </c>
      <c r="X27" s="1001">
        <f t="shared" si="2"/>
        <v>-11</v>
      </c>
      <c r="Y27" s="365">
        <f t="shared" si="3"/>
        <v>1.0270935960591132</v>
      </c>
      <c r="Z27" s="1013">
        <v>46119</v>
      </c>
      <c r="AA27" s="825">
        <v>1</v>
      </c>
      <c r="AB27" s="829">
        <v>0</v>
      </c>
      <c r="AC27" s="743">
        <v>0</v>
      </c>
      <c r="AD27" s="699" t="s">
        <v>806</v>
      </c>
    </row>
    <row r="28" spans="1:30" ht="39.75" customHeight="1">
      <c r="A28" s="1394"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4" t="s">
        <v>38</v>
      </c>
      <c r="Q28" s="1006">
        <v>46087</v>
      </c>
      <c r="R28" s="706" t="s">
        <v>110</v>
      </c>
      <c r="S28" s="363" t="s">
        <v>743</v>
      </c>
      <c r="T28" s="373" t="s">
        <v>744</v>
      </c>
      <c r="U28" s="373" t="s">
        <v>744</v>
      </c>
      <c r="V28" s="1007">
        <v>742</v>
      </c>
      <c r="W28" s="1403">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4"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4" t="s">
        <v>38</v>
      </c>
      <c r="Q29" s="1006">
        <v>46097</v>
      </c>
      <c r="R29" s="706" t="s">
        <v>110</v>
      </c>
      <c r="S29" s="363" t="s">
        <v>743</v>
      </c>
      <c r="T29" s="373" t="s">
        <v>744</v>
      </c>
      <c r="U29" s="373" t="s">
        <v>744</v>
      </c>
      <c r="V29" s="1007">
        <v>1329</v>
      </c>
      <c r="W29" s="1403">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4"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4" t="s">
        <v>38</v>
      </c>
      <c r="Q30" s="1006">
        <v>46097</v>
      </c>
      <c r="R30" s="706" t="s">
        <v>110</v>
      </c>
      <c r="S30" s="363" t="s">
        <v>743</v>
      </c>
      <c r="T30" s="373" t="s">
        <v>744</v>
      </c>
      <c r="U30" s="373" t="s">
        <v>744</v>
      </c>
      <c r="V30" s="1007">
        <v>1132</v>
      </c>
      <c r="W30" s="1403">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12"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14" t="s">
        <v>38</v>
      </c>
      <c r="Q31" s="706">
        <v>45743</v>
      </c>
      <c r="R31" s="706"/>
      <c r="S31" s="363" t="s">
        <v>743</v>
      </c>
      <c r="T31" s="373" t="s">
        <v>744</v>
      </c>
      <c r="U31" s="373" t="s">
        <v>744</v>
      </c>
      <c r="V31" s="707">
        <v>1831</v>
      </c>
      <c r="W31" s="1413">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M234" activePane="topRight" state="frozen"/>
      <selection pane="topRight" activeCell="Q242" sqref="Q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07">
        <v>159271.5</v>
      </c>
      <c r="O2" s="937"/>
      <c r="P2" s="1267">
        <v>159271.5</v>
      </c>
      <c r="Q2" s="300" t="s">
        <v>110</v>
      </c>
      <c r="R2" s="1409"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08">
        <v>11793.85</v>
      </c>
      <c r="O3" s="937"/>
      <c r="P3" s="1267">
        <v>11793.85</v>
      </c>
      <c r="Q3" s="304" t="s">
        <v>110</v>
      </c>
      <c r="R3" s="1410" t="s">
        <v>38</v>
      </c>
      <c r="S3" s="1345">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9">
        <v>69110.8</v>
      </c>
      <c r="O4" s="799"/>
      <c r="P4" s="799">
        <v>69110.8</v>
      </c>
      <c r="Q4" s="20" t="s">
        <v>110</v>
      </c>
      <c r="R4" s="1409"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9">
        <v>99159.12</v>
      </c>
      <c r="O5" s="799"/>
      <c r="P5" s="799">
        <v>99159.12</v>
      </c>
      <c r="Q5" s="304" t="s">
        <v>110</v>
      </c>
      <c r="R5" s="1409"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70">
        <v>50364.3</v>
      </c>
      <c r="O6" s="937"/>
      <c r="P6" s="343">
        <v>50364.3</v>
      </c>
      <c r="Q6" s="304" t="s">
        <v>110</v>
      </c>
      <c r="R6" s="1409"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11"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8"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4"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6">
        <v>0</v>
      </c>
      <c r="U20" s="364">
        <v>0</v>
      </c>
      <c r="V20" s="1246">
        <v>1</v>
      </c>
      <c r="W20" s="461">
        <v>46030</v>
      </c>
      <c r="X20" s="464">
        <v>0</v>
      </c>
      <c r="Y20" s="464">
        <v>0</v>
      </c>
      <c r="Z20" s="280">
        <v>0</v>
      </c>
      <c r="AA20" s="461">
        <v>46079</v>
      </c>
      <c r="AB20" s="461">
        <v>46079</v>
      </c>
      <c r="AC20" s="1365"/>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4">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5">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3" t="s">
        <v>110</v>
      </c>
      <c r="R112" s="1343"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3" t="s">
        <v>110</v>
      </c>
      <c r="R118" s="1343"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1">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2">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7"/>
      <c r="P126" s="343">
        <v>3228.9</v>
      </c>
      <c r="Q126" s="1353"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3"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343">
        <v>10285.25</v>
      </c>
      <c r="Q137" s="313" t="s">
        <v>110</v>
      </c>
      <c r="R137" s="1337" t="s">
        <v>38</v>
      </c>
      <c r="S137" s="127">
        <v>45873</v>
      </c>
      <c r="T137" s="1163">
        <v>1471</v>
      </c>
      <c r="U137" s="1129">
        <v>1437</v>
      </c>
      <c r="V137" s="1325">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942">
        <v>118545</v>
      </c>
      <c r="Q138" s="362" t="s">
        <v>110</v>
      </c>
      <c r="R138" s="300" t="s">
        <v>38</v>
      </c>
      <c r="S138" s="1305">
        <v>45876</v>
      </c>
      <c r="T138" s="333">
        <v>11700</v>
      </c>
      <c r="U138" s="1129">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346">
        <v>61562</v>
      </c>
      <c r="Q139" s="313" t="s">
        <v>110</v>
      </c>
      <c r="R139" s="300" t="s">
        <v>38</v>
      </c>
      <c r="S139" s="497">
        <v>45817</v>
      </c>
      <c r="T139" s="364">
        <v>6005</v>
      </c>
      <c r="U139" s="1245">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423">
        <v>68203</v>
      </c>
      <c r="Q140" s="1324"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423">
        <v>88045.5</v>
      </c>
      <c r="Q141" s="20" t="s">
        <v>110</v>
      </c>
      <c r="R141" s="1320"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423">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423">
        <v>59355.5</v>
      </c>
      <c r="Q143" s="20" t="s">
        <v>110</v>
      </c>
      <c r="R143" s="300" t="s">
        <v>38</v>
      </c>
      <c r="S143" s="502">
        <v>45722</v>
      </c>
      <c r="T143" s="1138">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437">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438">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799">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343">
        <v>98764.5</v>
      </c>
      <c r="Q147" s="304" t="s">
        <v>110</v>
      </c>
      <c r="R147" s="300" t="s">
        <v>38</v>
      </c>
      <c r="S147" s="130">
        <v>45694</v>
      </c>
      <c r="T147" s="1139">
        <v>8420</v>
      </c>
      <c r="U147" s="1140">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423">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423">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423">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437">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423">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423">
        <v>62670.5</v>
      </c>
      <c r="Q153" s="304" t="s">
        <v>110</v>
      </c>
      <c r="R153" s="300" t="s">
        <v>38</v>
      </c>
      <c r="S153" s="502">
        <v>45695</v>
      </c>
      <c r="T153" s="1138">
        <v>4979</v>
      </c>
      <c r="U153" s="376">
        <v>4984</v>
      </c>
      <c r="V153" s="365">
        <v>1</v>
      </c>
      <c r="W153" s="370">
        <v>45714</v>
      </c>
      <c r="X153" s="365">
        <v>1</v>
      </c>
      <c r="Y153" s="365">
        <v>1</v>
      </c>
      <c r="Z153" s="7">
        <v>1</v>
      </c>
      <c r="AA153" s="281" t="s">
        <v>839</v>
      </c>
      <c r="AB153" s="373" t="s">
        <v>744</v>
      </c>
      <c r="AC153" s="1141"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423">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343">
        <v>75360</v>
      </c>
      <c r="Q155" s="304" t="s">
        <v>110</v>
      </c>
      <c r="R155" s="300" t="s">
        <v>38</v>
      </c>
      <c r="S155" s="502">
        <v>45675</v>
      </c>
      <c r="T155" s="9">
        <v>6526</v>
      </c>
      <c r="U155" s="364">
        <v>6316</v>
      </c>
      <c r="V155" s="79">
        <v>0.97</v>
      </c>
      <c r="W155" s="502">
        <v>45685</v>
      </c>
      <c r="X155" s="365">
        <v>1</v>
      </c>
      <c r="Y155" s="365">
        <v>1</v>
      </c>
      <c r="Z155" s="1113">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343">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2" t="s">
        <v>28</v>
      </c>
      <c r="C157" s="455">
        <v>45688</v>
      </c>
      <c r="D157" s="455" t="s">
        <v>1080</v>
      </c>
      <c r="E157" s="455">
        <v>45695</v>
      </c>
      <c r="F157" s="299" t="s">
        <v>59</v>
      </c>
      <c r="G157" s="1133" t="s">
        <v>307</v>
      </c>
      <c r="H157" s="300">
        <v>88</v>
      </c>
      <c r="I157" s="301" t="s">
        <v>892</v>
      </c>
      <c r="J157" s="300" t="s">
        <v>30</v>
      </c>
      <c r="K157" s="298" t="s">
        <v>38</v>
      </c>
      <c r="L157" s="301" t="s">
        <v>110</v>
      </c>
      <c r="M157" s="346">
        <v>43130</v>
      </c>
      <c r="N157" s="343">
        <v>43560</v>
      </c>
      <c r="O157" s="343"/>
      <c r="P157" s="343">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3"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343">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1"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423">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423">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343">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423">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438">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438">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438">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423">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423">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423">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423">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423">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423">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437">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343">
        <v>82072.25</v>
      </c>
      <c r="Q173" s="300" t="s">
        <v>110</v>
      </c>
      <c r="R173" s="300" t="s">
        <v>38</v>
      </c>
      <c r="S173" s="497">
        <v>45757</v>
      </c>
      <c r="T173" s="364">
        <v>6334</v>
      </c>
      <c r="U173" s="364">
        <v>6228</v>
      </c>
      <c r="V173" s="1108">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343">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4">
        <v>45894</v>
      </c>
      <c r="AB174" s="1144">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437">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423">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423">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343">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4">
        <v>45894</v>
      </c>
      <c r="AB178" s="1144">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437">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423">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423">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343">
        <v>65771.429999999993</v>
      </c>
      <c r="Q182" s="304" t="s">
        <v>110</v>
      </c>
      <c r="R182" s="300" t="s">
        <v>38</v>
      </c>
      <c r="S182" s="129">
        <v>45709</v>
      </c>
      <c r="T182" s="6">
        <v>5494</v>
      </c>
      <c r="U182" s="44">
        <v>5431</v>
      </c>
      <c r="V182" s="1145">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423">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438">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438">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437">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423">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4" t="s">
        <v>742</v>
      </c>
      <c r="J188" s="362" t="s">
        <v>30</v>
      </c>
      <c r="K188" s="360">
        <v>45917</v>
      </c>
      <c r="L188" s="362" t="s">
        <v>110</v>
      </c>
      <c r="M188" s="640">
        <v>45500</v>
      </c>
      <c r="N188" s="640">
        <v>43489</v>
      </c>
      <c r="O188" s="415"/>
      <c r="P188" s="640">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0"/>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343">
        <v>75756.5</v>
      </c>
      <c r="Q189" s="300" t="s">
        <v>110</v>
      </c>
      <c r="R189" s="300" t="s">
        <v>38</v>
      </c>
      <c r="S189" s="502">
        <v>45749</v>
      </c>
      <c r="T189" s="9">
        <v>6061</v>
      </c>
      <c r="U189" s="1245">
        <v>6217</v>
      </c>
      <c r="V189" s="1084">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343">
        <v>65624.5</v>
      </c>
      <c r="Q190" s="304" t="s">
        <v>110</v>
      </c>
      <c r="R190" s="300" t="s">
        <v>38</v>
      </c>
      <c r="S190" s="595">
        <v>45698</v>
      </c>
      <c r="T190" s="631">
        <v>5410</v>
      </c>
      <c r="U190" s="463">
        <v>5337</v>
      </c>
      <c r="V190" s="1146">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423">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438">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423">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343">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423">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423">
        <v>26564</v>
      </c>
      <c r="Q196" s="20" t="s">
        <v>110</v>
      </c>
      <c r="R196" s="300" t="s">
        <v>38</v>
      </c>
      <c r="S196" s="501">
        <v>45716</v>
      </c>
      <c r="T196" s="1138">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423">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343">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423">
        <v>296306.83</v>
      </c>
      <c r="Q199" s="567" t="s">
        <v>110</v>
      </c>
      <c r="R199" s="300" t="s">
        <v>38</v>
      </c>
      <c r="S199" s="502">
        <v>45693</v>
      </c>
      <c r="T199" s="378">
        <v>22725</v>
      </c>
      <c r="U199" s="376">
        <v>22085</v>
      </c>
      <c r="V199" s="1108">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423">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7"/>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423">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v>68438</v>
      </c>
      <c r="Q202" s="703" t="s">
        <v>110</v>
      </c>
      <c r="R202" s="751" t="s">
        <v>38</v>
      </c>
      <c r="S202" s="1335">
        <v>46027</v>
      </c>
      <c r="T202" s="5">
        <v>5699</v>
      </c>
      <c r="U202" s="731">
        <v>5669</v>
      </c>
      <c r="V202" s="79">
        <v>0.99</v>
      </c>
      <c r="W202" s="726">
        <v>46034</v>
      </c>
      <c r="X202" s="280">
        <v>1</v>
      </c>
      <c r="Y202" s="280">
        <v>1</v>
      </c>
      <c r="Z202" s="280">
        <v>1</v>
      </c>
      <c r="AA202" s="726">
        <v>46052</v>
      </c>
      <c r="AB202" s="373" t="s">
        <v>849</v>
      </c>
      <c r="AC202" s="1311"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942">
        <v>73164</v>
      </c>
      <c r="Q203" s="755" t="s">
        <v>110</v>
      </c>
      <c r="R203" s="778" t="s">
        <v>38</v>
      </c>
      <c r="S203" s="1335">
        <v>46027</v>
      </c>
      <c r="T203" s="5">
        <v>5860</v>
      </c>
      <c r="U203" s="1012">
        <v>5883</v>
      </c>
      <c r="V203" s="79">
        <v>1</v>
      </c>
      <c r="W203" s="1014">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942">
        <v>77855</v>
      </c>
      <c r="Q204" s="1351" t="s">
        <v>110</v>
      </c>
      <c r="R204" s="751" t="s">
        <v>38</v>
      </c>
      <c r="S204" s="1335">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3" t="s">
        <v>1128</v>
      </c>
      <c r="C205" s="299">
        <v>46052</v>
      </c>
      <c r="D205" s="1174" t="s">
        <v>56</v>
      </c>
      <c r="E205" s="748">
        <v>46027</v>
      </c>
      <c r="F205" s="1175" t="s">
        <v>976</v>
      </c>
      <c r="G205" s="750"/>
      <c r="H205" s="20">
        <v>68</v>
      </c>
      <c r="I205" s="304" t="s">
        <v>742</v>
      </c>
      <c r="J205" s="755" t="s">
        <v>30</v>
      </c>
      <c r="K205" s="748">
        <v>46027</v>
      </c>
      <c r="L205" s="703" t="s">
        <v>110</v>
      </c>
      <c r="M205" s="833">
        <v>59114.5</v>
      </c>
      <c r="N205" s="1349">
        <v>58944.5</v>
      </c>
      <c r="O205" s="575"/>
      <c r="P205" s="1349">
        <v>58944.5</v>
      </c>
      <c r="Q205" s="703" t="s">
        <v>110</v>
      </c>
      <c r="R205" s="751" t="s">
        <v>38</v>
      </c>
      <c r="S205" s="1335">
        <v>46027</v>
      </c>
      <c r="T205" s="5">
        <v>4836</v>
      </c>
      <c r="U205" s="1012">
        <v>4894</v>
      </c>
      <c r="V205" s="3">
        <v>1.01</v>
      </c>
      <c r="W205" s="1017">
        <v>46036</v>
      </c>
      <c r="X205" s="280">
        <v>1</v>
      </c>
      <c r="Y205" s="280">
        <v>1</v>
      </c>
      <c r="Z205" s="280">
        <v>1</v>
      </c>
      <c r="AA205" s="726">
        <v>46052</v>
      </c>
      <c r="AB205" s="373" t="s">
        <v>849</v>
      </c>
      <c r="AC205" s="972" t="s">
        <v>1135</v>
      </c>
    </row>
    <row r="206" spans="1:32" ht="39.75" customHeight="1">
      <c r="A206" s="916" t="s">
        <v>1136</v>
      </c>
      <c r="B206" s="1173" t="s">
        <v>1128</v>
      </c>
      <c r="C206" s="749">
        <v>46052</v>
      </c>
      <c r="D206" s="1174" t="s">
        <v>56</v>
      </c>
      <c r="E206" s="748">
        <v>46027</v>
      </c>
      <c r="F206" s="785" t="s">
        <v>976</v>
      </c>
      <c r="G206" s="750"/>
      <c r="H206" s="20">
        <v>90</v>
      </c>
      <c r="I206" s="304" t="s">
        <v>742</v>
      </c>
      <c r="J206" s="755" t="s">
        <v>30</v>
      </c>
      <c r="K206" s="748">
        <v>46027</v>
      </c>
      <c r="L206" s="703" t="s">
        <v>110</v>
      </c>
      <c r="M206" s="833">
        <v>88362</v>
      </c>
      <c r="N206" s="343">
        <v>88192</v>
      </c>
      <c r="O206" s="575"/>
      <c r="P206" s="343">
        <v>88192</v>
      </c>
      <c r="Q206" s="703" t="s">
        <v>110</v>
      </c>
      <c r="R206" s="751" t="s">
        <v>38</v>
      </c>
      <c r="S206" s="1335">
        <v>46027</v>
      </c>
      <c r="T206" s="5">
        <v>7145</v>
      </c>
      <c r="U206" s="1362">
        <v>7173</v>
      </c>
      <c r="V206" s="3">
        <v>1</v>
      </c>
      <c r="W206" s="726">
        <v>46036</v>
      </c>
      <c r="X206" s="744">
        <v>1</v>
      </c>
      <c r="Y206" s="744">
        <v>1</v>
      </c>
      <c r="Z206" s="280">
        <v>1</v>
      </c>
      <c r="AA206" s="363">
        <v>46059</v>
      </c>
      <c r="AB206" s="373" t="s">
        <v>849</v>
      </c>
      <c r="AC206" s="972" t="s">
        <v>1137</v>
      </c>
    </row>
    <row r="207" spans="1:32" ht="39.75" customHeight="1">
      <c r="A207" s="929" t="s">
        <v>1138</v>
      </c>
      <c r="B207" s="1173" t="s">
        <v>1128</v>
      </c>
      <c r="C207" s="299">
        <v>46052</v>
      </c>
      <c r="D207" s="1174" t="s">
        <v>56</v>
      </c>
      <c r="E207" s="598">
        <v>46027</v>
      </c>
      <c r="F207" s="785" t="s">
        <v>976</v>
      </c>
      <c r="G207" s="750"/>
      <c r="H207" s="20">
        <v>90</v>
      </c>
      <c r="I207" s="304" t="s">
        <v>742</v>
      </c>
      <c r="J207" s="755" t="s">
        <v>30</v>
      </c>
      <c r="K207" s="748">
        <v>46027</v>
      </c>
      <c r="L207" s="703" t="s">
        <v>110</v>
      </c>
      <c r="M207" s="812">
        <v>86984</v>
      </c>
      <c r="N207" s="343">
        <v>86814</v>
      </c>
      <c r="O207" s="575"/>
      <c r="P207" s="343">
        <v>86814</v>
      </c>
      <c r="Q207" s="703" t="s">
        <v>110</v>
      </c>
      <c r="R207" s="751" t="s">
        <v>38</v>
      </c>
      <c r="S207" s="1335">
        <v>46027</v>
      </c>
      <c r="T207" s="5">
        <v>7341</v>
      </c>
      <c r="U207" s="1363">
        <v>7212</v>
      </c>
      <c r="V207" s="3">
        <v>0.98</v>
      </c>
      <c r="W207" s="1014">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343">
        <v>45087.05</v>
      </c>
      <c r="Q208" s="755" t="s">
        <v>110</v>
      </c>
      <c r="R208" s="1352" t="s">
        <v>38</v>
      </c>
      <c r="S208" s="1335">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3" t="s">
        <v>1128</v>
      </c>
      <c r="C209" s="24">
        <v>46052</v>
      </c>
      <c r="D209" s="1204" t="s">
        <v>56</v>
      </c>
      <c r="E209" s="1205">
        <v>46027</v>
      </c>
      <c r="F209" s="1206" t="s">
        <v>876</v>
      </c>
      <c r="G209" s="1206"/>
      <c r="H209" s="1207">
        <v>0</v>
      </c>
      <c r="I209" s="1208" t="s">
        <v>742</v>
      </c>
      <c r="J209" s="1207" t="s">
        <v>30</v>
      </c>
      <c r="K209" s="1209">
        <v>46027</v>
      </c>
      <c r="L209" s="1201" t="s">
        <v>110</v>
      </c>
      <c r="M209" s="1210">
        <v>18078.28</v>
      </c>
      <c r="N209" s="942">
        <v>19162.75</v>
      </c>
      <c r="O209" s="575"/>
      <c r="P209" s="942">
        <v>19162.75</v>
      </c>
      <c r="Q209" s="1202" t="s">
        <v>110</v>
      </c>
      <c r="R209" s="1334" t="s">
        <v>38</v>
      </c>
      <c r="S209" s="1336">
        <v>46027</v>
      </c>
      <c r="T209" s="5">
        <v>1284</v>
      </c>
      <c r="U209" s="380">
        <v>1277</v>
      </c>
      <c r="V209" s="1211">
        <v>0.99</v>
      </c>
      <c r="W209" s="59">
        <v>46042</v>
      </c>
      <c r="X209" s="1212">
        <v>1</v>
      </c>
      <c r="Y209" s="1213">
        <v>1</v>
      </c>
      <c r="Z209" s="280">
        <v>1</v>
      </c>
      <c r="AA209" s="1214">
        <v>46059</v>
      </c>
      <c r="AB209" s="373" t="s">
        <v>849</v>
      </c>
      <c r="AC209" s="1215"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423">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423">
        <v>499.4</v>
      </c>
      <c r="Q211" s="1320" t="s">
        <v>110</v>
      </c>
      <c r="R211" s="1337"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423">
        <v>7377.15</v>
      </c>
      <c r="Q212" s="20" t="s">
        <v>110</v>
      </c>
      <c r="R212" s="300" t="s">
        <v>38</v>
      </c>
      <c r="S212" s="620" t="s">
        <v>260</v>
      </c>
      <c r="T212" s="919">
        <v>5136</v>
      </c>
      <c r="U212" s="601">
        <v>5136</v>
      </c>
      <c r="V212" s="29">
        <v>1</v>
      </c>
      <c r="W212" s="59">
        <v>45964</v>
      </c>
      <c r="X212" s="7">
        <v>1</v>
      </c>
      <c r="Y212" s="7">
        <v>1</v>
      </c>
      <c r="Z212" s="7">
        <v>1</v>
      </c>
      <c r="AA212" s="379">
        <v>45999</v>
      </c>
      <c r="AB212" s="363">
        <v>46106</v>
      </c>
      <c r="AC212" s="1281"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423">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423">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423">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423">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423">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423">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16" t="s">
        <v>1162</v>
      </c>
      <c r="B219" s="355" t="s">
        <v>1128</v>
      </c>
      <c r="C219" s="299">
        <v>46052</v>
      </c>
      <c r="D219" s="1172" t="s">
        <v>56</v>
      </c>
      <c r="E219" s="749">
        <v>45993</v>
      </c>
      <c r="F219" s="750" t="s">
        <v>876</v>
      </c>
      <c r="G219" s="750" t="s">
        <v>1163</v>
      </c>
      <c r="H219" s="761">
        <v>89</v>
      </c>
      <c r="I219" s="1169" t="s">
        <v>742</v>
      </c>
      <c r="J219" s="740" t="s">
        <v>30</v>
      </c>
      <c r="K219" s="749">
        <v>45993</v>
      </c>
      <c r="L219" s="740" t="s">
        <v>110</v>
      </c>
      <c r="M219" s="941">
        <v>93349.5</v>
      </c>
      <c r="N219" s="1349">
        <v>78956.5</v>
      </c>
      <c r="O219" s="555"/>
      <c r="P219" s="1349">
        <v>78956.5</v>
      </c>
      <c r="Q219" s="1351" t="s">
        <v>110</v>
      </c>
      <c r="R219" s="751" t="s">
        <v>38</v>
      </c>
      <c r="S219" s="1335">
        <v>45993</v>
      </c>
      <c r="T219" s="762">
        <v>7828</v>
      </c>
      <c r="U219" s="731">
        <v>7828</v>
      </c>
      <c r="V219" s="3">
        <v>1</v>
      </c>
      <c r="W219" s="726">
        <v>45994</v>
      </c>
      <c r="X219" s="280">
        <v>1</v>
      </c>
      <c r="Y219" s="744">
        <v>1</v>
      </c>
      <c r="Z219" s="280">
        <v>1</v>
      </c>
      <c r="AA219" s="726">
        <v>46048</v>
      </c>
      <c r="AB219" s="363">
        <v>46114</v>
      </c>
      <c r="AC219" s="972" t="s">
        <v>1164</v>
      </c>
      <c r="AD219" s="802"/>
      <c r="AE219" s="802"/>
      <c r="AF219" s="965"/>
    </row>
    <row r="220" spans="1:32" ht="39.75" customHeight="1">
      <c r="A220" s="926" t="s">
        <v>1165</v>
      </c>
      <c r="B220" s="355" t="s">
        <v>1128</v>
      </c>
      <c r="C220" s="299">
        <v>45989</v>
      </c>
      <c r="D220" s="1172" t="s">
        <v>56</v>
      </c>
      <c r="E220" s="299">
        <v>45959</v>
      </c>
      <c r="F220" s="298" t="s">
        <v>876</v>
      </c>
      <c r="G220" s="492" t="s">
        <v>1166</v>
      </c>
      <c r="H220" s="300">
        <v>59</v>
      </c>
      <c r="I220" s="1169" t="s">
        <v>742</v>
      </c>
      <c r="J220" s="630" t="s">
        <v>30</v>
      </c>
      <c r="K220" s="19">
        <v>45964</v>
      </c>
      <c r="L220" s="630" t="s">
        <v>110</v>
      </c>
      <c r="M220" s="907">
        <v>65066.5</v>
      </c>
      <c r="N220" s="343">
        <v>54887.5</v>
      </c>
      <c r="O220" s="555"/>
      <c r="P220" s="343">
        <v>54887.5</v>
      </c>
      <c r="Q220" s="20" t="s">
        <v>110</v>
      </c>
      <c r="R220" s="300" t="s">
        <v>38</v>
      </c>
      <c r="S220" s="129">
        <v>45964</v>
      </c>
      <c r="T220" s="44">
        <v>5421</v>
      </c>
      <c r="U220" s="44">
        <v>5466</v>
      </c>
      <c r="V220" s="3">
        <v>1.01</v>
      </c>
      <c r="W220" s="59">
        <v>45985</v>
      </c>
      <c r="X220" s="280">
        <v>1</v>
      </c>
      <c r="Y220" s="280">
        <v>1</v>
      </c>
      <c r="Z220" s="280">
        <v>1</v>
      </c>
      <c r="AA220" s="59">
        <v>46034</v>
      </c>
      <c r="AB220" s="363">
        <v>46100</v>
      </c>
      <c r="AC220" s="1250" t="s">
        <v>1167</v>
      </c>
      <c r="AD220" s="802"/>
      <c r="AE220" s="802"/>
      <c r="AF220" s="965"/>
    </row>
    <row r="221" spans="1:32" ht="39.75" customHeight="1">
      <c r="A221" s="926" t="s">
        <v>1168</v>
      </c>
      <c r="B221" s="355" t="s">
        <v>1128</v>
      </c>
      <c r="C221" s="299">
        <v>46010</v>
      </c>
      <c r="D221" s="1172" t="s">
        <v>56</v>
      </c>
      <c r="E221" s="299">
        <v>45959</v>
      </c>
      <c r="F221" s="298" t="s">
        <v>876</v>
      </c>
      <c r="G221" s="492" t="s">
        <v>1169</v>
      </c>
      <c r="H221" s="300">
        <v>89</v>
      </c>
      <c r="I221" s="1169" t="s">
        <v>742</v>
      </c>
      <c r="J221" s="630" t="s">
        <v>30</v>
      </c>
      <c r="K221" s="19">
        <v>45964</v>
      </c>
      <c r="L221" s="630" t="s">
        <v>110</v>
      </c>
      <c r="M221" s="907">
        <v>81602</v>
      </c>
      <c r="N221" s="343">
        <v>67737</v>
      </c>
      <c r="O221" s="555"/>
      <c r="P221" s="343">
        <v>67737</v>
      </c>
      <c r="Q221" s="20" t="s">
        <v>110</v>
      </c>
      <c r="R221" s="300" t="s">
        <v>38</v>
      </c>
      <c r="S221" s="129">
        <v>45964</v>
      </c>
      <c r="T221" s="44">
        <v>6752</v>
      </c>
      <c r="U221" s="44">
        <v>6752</v>
      </c>
      <c r="V221" s="3">
        <v>1</v>
      </c>
      <c r="W221" s="59">
        <v>45992</v>
      </c>
      <c r="X221" s="280">
        <v>1</v>
      </c>
      <c r="Y221" s="280">
        <v>1</v>
      </c>
      <c r="Z221" s="280">
        <v>1</v>
      </c>
      <c r="AA221" s="59">
        <v>46034</v>
      </c>
      <c r="AB221" s="363">
        <v>46118</v>
      </c>
      <c r="AC221" s="971" t="s">
        <v>1170</v>
      </c>
      <c r="AD221" s="802"/>
      <c r="AE221" s="802"/>
      <c r="AF221" s="965"/>
    </row>
    <row r="222" spans="1:32" ht="39.75" customHeight="1">
      <c r="A222" s="926" t="s">
        <v>1171</v>
      </c>
      <c r="B222" s="355" t="s">
        <v>1128</v>
      </c>
      <c r="C222" s="299">
        <v>46045</v>
      </c>
      <c r="D222" s="1172" t="s">
        <v>56</v>
      </c>
      <c r="E222" s="299">
        <v>45959</v>
      </c>
      <c r="F222" s="298" t="s">
        <v>876</v>
      </c>
      <c r="G222" s="492"/>
      <c r="H222" s="300">
        <v>88</v>
      </c>
      <c r="I222" s="1169" t="s">
        <v>742</v>
      </c>
      <c r="J222" s="630" t="s">
        <v>30</v>
      </c>
      <c r="K222" s="19">
        <v>45961</v>
      </c>
      <c r="L222" s="20" t="s">
        <v>110</v>
      </c>
      <c r="M222" s="907">
        <v>88231.9</v>
      </c>
      <c r="N222" s="343">
        <v>75168.899999999994</v>
      </c>
      <c r="O222" s="555"/>
      <c r="P222" s="343">
        <v>75168.899999999994</v>
      </c>
      <c r="Q222" s="20" t="s">
        <v>110</v>
      </c>
      <c r="R222" s="300" t="s">
        <v>38</v>
      </c>
      <c r="S222" s="129">
        <v>45961</v>
      </c>
      <c r="T222" s="44">
        <v>7274</v>
      </c>
      <c r="U222" s="44">
        <v>7274</v>
      </c>
      <c r="V222" s="3">
        <v>1</v>
      </c>
      <c r="W222" s="59">
        <v>45968</v>
      </c>
      <c r="X222" s="280">
        <v>1</v>
      </c>
      <c r="Y222" s="280">
        <v>1</v>
      </c>
      <c r="Z222" s="280">
        <v>1</v>
      </c>
      <c r="AA222" s="59">
        <v>46024</v>
      </c>
      <c r="AB222" s="363">
        <v>46115</v>
      </c>
      <c r="AC222" s="971" t="s">
        <v>1172</v>
      </c>
      <c r="AD222" s="802"/>
      <c r="AE222" s="802"/>
      <c r="AF222" s="965"/>
    </row>
    <row r="223" spans="1:32" ht="39.75" customHeight="1">
      <c r="A223" s="926" t="s">
        <v>1173</v>
      </c>
      <c r="B223" s="355" t="s">
        <v>1128</v>
      </c>
      <c r="C223" s="299">
        <v>45989</v>
      </c>
      <c r="D223" s="1172" t="s">
        <v>56</v>
      </c>
      <c r="E223" s="299">
        <v>45959</v>
      </c>
      <c r="F223" s="298" t="s">
        <v>876</v>
      </c>
      <c r="G223" s="492" t="s">
        <v>1174</v>
      </c>
      <c r="H223" s="300">
        <v>87</v>
      </c>
      <c r="I223" s="1169" t="s">
        <v>742</v>
      </c>
      <c r="J223" s="630" t="s">
        <v>30</v>
      </c>
      <c r="K223" s="19">
        <v>45964</v>
      </c>
      <c r="L223" s="630" t="s">
        <v>110</v>
      </c>
      <c r="M223" s="907">
        <v>93578</v>
      </c>
      <c r="N223" s="343">
        <v>78339</v>
      </c>
      <c r="O223" s="555"/>
      <c r="P223" s="343">
        <v>78339</v>
      </c>
      <c r="Q223" s="20" t="s">
        <v>110</v>
      </c>
      <c r="R223" s="300" t="s">
        <v>38</v>
      </c>
      <c r="S223" s="129">
        <v>45964</v>
      </c>
      <c r="T223" s="44">
        <v>7782</v>
      </c>
      <c r="U223" s="44">
        <v>7782</v>
      </c>
      <c r="V223" s="3">
        <v>1</v>
      </c>
      <c r="W223" s="59">
        <v>45975</v>
      </c>
      <c r="X223" s="280">
        <v>1</v>
      </c>
      <c r="Y223" s="280">
        <v>1</v>
      </c>
      <c r="Z223" s="280">
        <v>1</v>
      </c>
      <c r="AA223" s="59">
        <v>46024</v>
      </c>
      <c r="AB223" s="363">
        <v>46115</v>
      </c>
      <c r="AC223" s="1064"/>
      <c r="AD223" s="802"/>
      <c r="AE223" s="802"/>
      <c r="AF223" s="965"/>
    </row>
    <row r="224" spans="1:32" ht="39.75" customHeight="1">
      <c r="A224" s="926" t="s">
        <v>1175</v>
      </c>
      <c r="B224" s="355" t="s">
        <v>1128</v>
      </c>
      <c r="C224" s="299">
        <v>46045</v>
      </c>
      <c r="D224" s="1172" t="s">
        <v>56</v>
      </c>
      <c r="E224" s="299">
        <v>45959</v>
      </c>
      <c r="F224" s="298" t="s">
        <v>876</v>
      </c>
      <c r="G224" s="492"/>
      <c r="H224" s="300">
        <v>90</v>
      </c>
      <c r="I224" s="1169" t="s">
        <v>742</v>
      </c>
      <c r="J224" s="630" t="s">
        <v>30</v>
      </c>
      <c r="K224" s="19">
        <v>45964</v>
      </c>
      <c r="L224" s="20" t="s">
        <v>110</v>
      </c>
      <c r="M224" s="907">
        <v>84896</v>
      </c>
      <c r="N224" s="343">
        <v>70895</v>
      </c>
      <c r="O224" s="555"/>
      <c r="P224" s="343">
        <v>70895</v>
      </c>
      <c r="Q224" s="20" t="s">
        <v>110</v>
      </c>
      <c r="R224" s="300" t="s">
        <v>38</v>
      </c>
      <c r="S224" s="129">
        <v>45964</v>
      </c>
      <c r="T224" s="44">
        <v>7060</v>
      </c>
      <c r="U224" s="44">
        <v>7060</v>
      </c>
      <c r="V224" s="3">
        <v>1</v>
      </c>
      <c r="W224" s="59">
        <v>45973</v>
      </c>
      <c r="X224" s="280">
        <v>1</v>
      </c>
      <c r="Y224" s="280">
        <v>1</v>
      </c>
      <c r="Z224" s="280">
        <v>1</v>
      </c>
      <c r="AA224" s="59">
        <v>46024</v>
      </c>
      <c r="AB224" s="363">
        <v>46115</v>
      </c>
      <c r="AC224" s="971" t="s">
        <v>1176</v>
      </c>
      <c r="AD224" s="802"/>
      <c r="AE224" s="802"/>
      <c r="AF224" s="965"/>
    </row>
    <row r="225" spans="1:32" ht="39.75" customHeight="1">
      <c r="A225" s="916" t="s">
        <v>1177</v>
      </c>
      <c r="B225" s="355" t="s">
        <v>1128</v>
      </c>
      <c r="C225" s="749">
        <v>46019</v>
      </c>
      <c r="D225" s="1172" t="s">
        <v>56</v>
      </c>
      <c r="E225" s="749">
        <v>45959</v>
      </c>
      <c r="F225" s="750" t="s">
        <v>876</v>
      </c>
      <c r="G225" s="750" t="s">
        <v>1178</v>
      </c>
      <c r="H225" s="751">
        <v>90</v>
      </c>
      <c r="I225" s="1169" t="s">
        <v>742</v>
      </c>
      <c r="J225" s="740" t="s">
        <v>30</v>
      </c>
      <c r="K225" s="753">
        <v>45961</v>
      </c>
      <c r="L225" s="740" t="s">
        <v>110</v>
      </c>
      <c r="M225" s="833">
        <v>91897</v>
      </c>
      <c r="N225" s="343">
        <v>76050</v>
      </c>
      <c r="O225" s="555"/>
      <c r="P225" s="343">
        <v>76050</v>
      </c>
      <c r="Q225" s="755" t="s">
        <v>110</v>
      </c>
      <c r="R225" s="751" t="s">
        <v>38</v>
      </c>
      <c r="S225" s="1338">
        <v>45961</v>
      </c>
      <c r="T225" s="731">
        <v>7457</v>
      </c>
      <c r="U225" s="731">
        <v>7468</v>
      </c>
      <c r="V225" s="3">
        <v>1</v>
      </c>
      <c r="W225" s="726">
        <v>45974</v>
      </c>
      <c r="X225" s="280">
        <v>1</v>
      </c>
      <c r="Y225" s="280">
        <v>1</v>
      </c>
      <c r="Z225" s="280">
        <v>1</v>
      </c>
      <c r="AA225" s="59">
        <v>46034</v>
      </c>
      <c r="AB225" s="373" t="s">
        <v>849</v>
      </c>
      <c r="AC225" s="971" t="s">
        <v>1179</v>
      </c>
      <c r="AD225" s="802"/>
      <c r="AE225" s="802"/>
      <c r="AF225" s="965"/>
    </row>
    <row r="226" spans="1:32" ht="39.75" customHeight="1">
      <c r="A226" s="926" t="s">
        <v>1180</v>
      </c>
      <c r="B226" s="355" t="s">
        <v>1128</v>
      </c>
      <c r="C226" s="299">
        <v>45989</v>
      </c>
      <c r="D226" s="1172" t="s">
        <v>56</v>
      </c>
      <c r="E226" s="299">
        <v>45959</v>
      </c>
      <c r="F226" s="298" t="s">
        <v>876</v>
      </c>
      <c r="G226" s="492" t="s">
        <v>1181</v>
      </c>
      <c r="H226" s="300">
        <v>90</v>
      </c>
      <c r="I226" s="1169" t="s">
        <v>742</v>
      </c>
      <c r="J226" s="630" t="s">
        <v>30</v>
      </c>
      <c r="K226" s="19">
        <v>45964</v>
      </c>
      <c r="L226" s="630" t="s">
        <v>110</v>
      </c>
      <c r="M226" s="907">
        <v>96685</v>
      </c>
      <c r="N226" s="343">
        <v>80682</v>
      </c>
      <c r="O226" s="555"/>
      <c r="P226" s="343">
        <v>80682</v>
      </c>
      <c r="Q226" s="20" t="s">
        <v>110</v>
      </c>
      <c r="R226" s="300" t="s">
        <v>38</v>
      </c>
      <c r="S226" s="129">
        <v>45964</v>
      </c>
      <c r="T226" s="44">
        <v>7926</v>
      </c>
      <c r="U226" s="44">
        <v>8042</v>
      </c>
      <c r="V226" s="3">
        <v>1.01</v>
      </c>
      <c r="W226" s="59">
        <v>45981</v>
      </c>
      <c r="X226" s="280">
        <v>1</v>
      </c>
      <c r="Y226" s="280">
        <v>1</v>
      </c>
      <c r="Z226" s="280">
        <v>1</v>
      </c>
      <c r="AA226" s="59">
        <v>46024</v>
      </c>
      <c r="AB226" s="373" t="s">
        <v>849</v>
      </c>
      <c r="AC226" s="1250" t="s">
        <v>1182</v>
      </c>
      <c r="AD226" s="802"/>
      <c r="AE226" s="802"/>
      <c r="AF226" s="965"/>
    </row>
    <row r="227" spans="1:32" ht="39.75" customHeight="1">
      <c r="A227" s="916" t="s">
        <v>1183</v>
      </c>
      <c r="B227" s="355" t="s">
        <v>1128</v>
      </c>
      <c r="C227" s="749">
        <v>46019</v>
      </c>
      <c r="D227" s="1172" t="s">
        <v>56</v>
      </c>
      <c r="E227" s="749">
        <v>45959</v>
      </c>
      <c r="F227" s="750" t="s">
        <v>876</v>
      </c>
      <c r="G227" s="750" t="s">
        <v>1184</v>
      </c>
      <c r="H227" s="751">
        <v>90</v>
      </c>
      <c r="I227" s="1169" t="s">
        <v>742</v>
      </c>
      <c r="J227" s="740" t="s">
        <v>30</v>
      </c>
      <c r="K227" s="753">
        <v>45964</v>
      </c>
      <c r="L227" s="740" t="s">
        <v>110</v>
      </c>
      <c r="M227" s="833">
        <v>85815</v>
      </c>
      <c r="N227" s="343">
        <v>71126</v>
      </c>
      <c r="O227" s="555"/>
      <c r="P227" s="343">
        <v>71126</v>
      </c>
      <c r="Q227" s="755" t="s">
        <v>110</v>
      </c>
      <c r="R227" s="751" t="s">
        <v>38</v>
      </c>
      <c r="S227" s="1338">
        <v>45964</v>
      </c>
      <c r="T227" s="731">
        <v>6981</v>
      </c>
      <c r="U227" s="731">
        <v>6963</v>
      </c>
      <c r="V227" s="3">
        <v>1</v>
      </c>
      <c r="W227" s="726">
        <v>45981</v>
      </c>
      <c r="X227" s="280">
        <v>1</v>
      </c>
      <c r="Y227" s="280">
        <v>1</v>
      </c>
      <c r="Z227" s="280">
        <v>1</v>
      </c>
      <c r="AA227" s="59">
        <v>46024</v>
      </c>
      <c r="AB227" s="363">
        <v>46118</v>
      </c>
      <c r="AC227" s="1250" t="s">
        <v>1185</v>
      </c>
      <c r="AD227" s="802"/>
      <c r="AE227" s="802"/>
      <c r="AF227" s="965"/>
    </row>
    <row r="228" spans="1:32" ht="39.75" customHeight="1">
      <c r="A228" s="926" t="s">
        <v>1186</v>
      </c>
      <c r="B228" s="355" t="s">
        <v>1128</v>
      </c>
      <c r="C228" s="299">
        <v>46021</v>
      </c>
      <c r="D228" s="1172" t="s">
        <v>56</v>
      </c>
      <c r="E228" s="299">
        <v>45959</v>
      </c>
      <c r="F228" s="298" t="s">
        <v>876</v>
      </c>
      <c r="G228" s="492" t="s">
        <v>1187</v>
      </c>
      <c r="H228" s="300">
        <v>89</v>
      </c>
      <c r="I228" s="1169" t="s">
        <v>742</v>
      </c>
      <c r="J228" s="630" t="s">
        <v>30</v>
      </c>
      <c r="K228" s="19">
        <v>45961</v>
      </c>
      <c r="L228" s="630" t="s">
        <v>110</v>
      </c>
      <c r="M228" s="907">
        <v>83615</v>
      </c>
      <c r="N228" s="343">
        <v>70350</v>
      </c>
      <c r="O228" s="555"/>
      <c r="P228" s="343">
        <v>70350</v>
      </c>
      <c r="Q228" s="20" t="s">
        <v>110</v>
      </c>
      <c r="R228" s="300" t="s">
        <v>38</v>
      </c>
      <c r="S228" s="129">
        <v>45961</v>
      </c>
      <c r="T228" s="44">
        <v>7010</v>
      </c>
      <c r="U228" s="44">
        <v>6748</v>
      </c>
      <c r="V228" s="3">
        <v>0.96</v>
      </c>
      <c r="W228" s="59">
        <v>45986</v>
      </c>
      <c r="X228" s="280">
        <v>1</v>
      </c>
      <c r="Y228" s="280">
        <v>1</v>
      </c>
      <c r="Z228" s="280">
        <v>1</v>
      </c>
      <c r="AA228" s="726">
        <v>46048</v>
      </c>
      <c r="AB228" s="373" t="s">
        <v>849</v>
      </c>
      <c r="AC228" s="1250" t="s">
        <v>1188</v>
      </c>
      <c r="AD228" s="802"/>
      <c r="AE228" s="802"/>
      <c r="AF228" s="965"/>
    </row>
    <row r="229" spans="1:32" ht="39.75" customHeight="1">
      <c r="A229" s="916" t="s">
        <v>1189</v>
      </c>
      <c r="B229" s="355" t="s">
        <v>1128</v>
      </c>
      <c r="C229" s="749">
        <v>46021</v>
      </c>
      <c r="D229" s="1172" t="s">
        <v>56</v>
      </c>
      <c r="E229" s="749">
        <v>45959</v>
      </c>
      <c r="F229" s="750" t="s">
        <v>876</v>
      </c>
      <c r="G229" s="750" t="s">
        <v>1190</v>
      </c>
      <c r="H229" s="751">
        <v>88</v>
      </c>
      <c r="I229" s="1169" t="s">
        <v>742</v>
      </c>
      <c r="J229" s="740" t="s">
        <v>30</v>
      </c>
      <c r="K229" s="753">
        <v>45964</v>
      </c>
      <c r="L229" s="740" t="s">
        <v>110</v>
      </c>
      <c r="M229" s="833">
        <v>78736.5</v>
      </c>
      <c r="N229" s="343">
        <v>65465.5</v>
      </c>
      <c r="O229" s="555"/>
      <c r="P229" s="343">
        <v>65465.5</v>
      </c>
      <c r="Q229" s="755" t="s">
        <v>110</v>
      </c>
      <c r="R229" s="751" t="s">
        <v>38</v>
      </c>
      <c r="S229" s="1338">
        <v>45964</v>
      </c>
      <c r="T229" s="731">
        <v>6403</v>
      </c>
      <c r="U229" s="731">
        <v>6403</v>
      </c>
      <c r="V229" s="3">
        <v>1</v>
      </c>
      <c r="W229" s="726">
        <v>46000</v>
      </c>
      <c r="X229" s="280">
        <v>1</v>
      </c>
      <c r="Y229" s="280">
        <v>1</v>
      </c>
      <c r="Z229" s="280">
        <v>1</v>
      </c>
      <c r="AA229" s="726">
        <v>46048</v>
      </c>
      <c r="AB229" s="373" t="s">
        <v>849</v>
      </c>
      <c r="AC229" s="971" t="s">
        <v>1191</v>
      </c>
      <c r="AD229" s="802"/>
      <c r="AE229" s="802"/>
      <c r="AF229" s="965"/>
    </row>
    <row r="230" spans="1:32" ht="39.75" customHeight="1">
      <c r="A230" s="916" t="s">
        <v>1192</v>
      </c>
      <c r="B230" s="355" t="s">
        <v>1128</v>
      </c>
      <c r="C230" s="749">
        <v>46021</v>
      </c>
      <c r="D230" s="1172" t="s">
        <v>56</v>
      </c>
      <c r="E230" s="749">
        <v>45959</v>
      </c>
      <c r="F230" s="750" t="s">
        <v>876</v>
      </c>
      <c r="G230" s="750" t="s">
        <v>1193</v>
      </c>
      <c r="H230" s="751">
        <v>86</v>
      </c>
      <c r="I230" s="1169" t="s">
        <v>742</v>
      </c>
      <c r="J230" s="740" t="s">
        <v>30</v>
      </c>
      <c r="K230" s="753">
        <v>45964</v>
      </c>
      <c r="L230" s="740" t="s">
        <v>110</v>
      </c>
      <c r="M230" s="833">
        <v>80698</v>
      </c>
      <c r="N230" s="343">
        <v>67837</v>
      </c>
      <c r="O230" s="555"/>
      <c r="P230" s="343">
        <v>67837</v>
      </c>
      <c r="Q230" s="755" t="s">
        <v>110</v>
      </c>
      <c r="R230" s="751" t="s">
        <v>38</v>
      </c>
      <c r="S230" s="1338">
        <v>45964</v>
      </c>
      <c r="T230" s="731">
        <v>6739</v>
      </c>
      <c r="U230" s="731">
        <v>6739</v>
      </c>
      <c r="V230" s="3">
        <v>1</v>
      </c>
      <c r="W230" s="726">
        <v>46008</v>
      </c>
      <c r="X230" s="280">
        <v>1</v>
      </c>
      <c r="Y230" s="280">
        <v>1</v>
      </c>
      <c r="Z230" s="280">
        <v>1</v>
      </c>
      <c r="AA230" s="363">
        <v>46053</v>
      </c>
      <c r="AB230" s="373" t="s">
        <v>849</v>
      </c>
      <c r="AC230" s="1250" t="s">
        <v>1194</v>
      </c>
      <c r="AD230" s="802"/>
      <c r="AE230" s="802"/>
      <c r="AF230" s="965"/>
    </row>
    <row r="231" spans="1:32" ht="39.75" customHeight="1">
      <c r="A231" s="916" t="s">
        <v>1195</v>
      </c>
      <c r="B231" s="355" t="s">
        <v>1128</v>
      </c>
      <c r="C231" s="299">
        <v>46052</v>
      </c>
      <c r="D231" s="1172" t="s">
        <v>56</v>
      </c>
      <c r="E231" s="749">
        <v>45959</v>
      </c>
      <c r="F231" s="750" t="s">
        <v>876</v>
      </c>
      <c r="G231" s="750" t="s">
        <v>1196</v>
      </c>
      <c r="H231" s="751">
        <v>87</v>
      </c>
      <c r="I231" s="1169" t="s">
        <v>742</v>
      </c>
      <c r="J231" s="740" t="s">
        <v>30</v>
      </c>
      <c r="K231" s="753">
        <v>45964</v>
      </c>
      <c r="L231" s="740" t="s">
        <v>110</v>
      </c>
      <c r="M231" s="833">
        <v>79552</v>
      </c>
      <c r="N231" s="343">
        <v>66689</v>
      </c>
      <c r="O231" s="555"/>
      <c r="P231" s="343">
        <v>66689</v>
      </c>
      <c r="Q231" s="755" t="s">
        <v>110</v>
      </c>
      <c r="R231" s="751" t="s">
        <v>38</v>
      </c>
      <c r="S231" s="1338">
        <v>45964</v>
      </c>
      <c r="T231" s="731">
        <v>6577</v>
      </c>
      <c r="U231" s="731">
        <v>6577</v>
      </c>
      <c r="V231" s="3">
        <v>1</v>
      </c>
      <c r="W231" s="726">
        <v>46000</v>
      </c>
      <c r="X231" s="744">
        <v>1</v>
      </c>
      <c r="Y231" s="744">
        <v>1</v>
      </c>
      <c r="Z231" s="280">
        <v>1</v>
      </c>
      <c r="AA231" s="726">
        <v>46048</v>
      </c>
      <c r="AB231" s="373" t="s">
        <v>849</v>
      </c>
      <c r="AC231" s="1311" t="s">
        <v>1197</v>
      </c>
      <c r="AD231" s="802"/>
      <c r="AE231" s="802"/>
      <c r="AF231" s="965"/>
    </row>
    <row r="232" spans="1:32" ht="39.75" customHeight="1">
      <c r="A232" s="916" t="s">
        <v>1198</v>
      </c>
      <c r="B232" s="355" t="s">
        <v>1128</v>
      </c>
      <c r="C232" s="749">
        <v>46021</v>
      </c>
      <c r="D232" s="1172" t="s">
        <v>56</v>
      </c>
      <c r="E232" s="749">
        <v>45959</v>
      </c>
      <c r="F232" s="750" t="s">
        <v>876</v>
      </c>
      <c r="G232" s="750" t="s">
        <v>1199</v>
      </c>
      <c r="H232" s="751">
        <v>85</v>
      </c>
      <c r="I232" s="1169" t="s">
        <v>742</v>
      </c>
      <c r="J232" s="740" t="s">
        <v>30</v>
      </c>
      <c r="K232" s="753">
        <v>45964</v>
      </c>
      <c r="L232" s="740" t="s">
        <v>110</v>
      </c>
      <c r="M232" s="833">
        <v>84770</v>
      </c>
      <c r="N232" s="343">
        <v>70169</v>
      </c>
      <c r="O232" s="555"/>
      <c r="P232" s="343">
        <v>70169</v>
      </c>
      <c r="Q232" s="755" t="s">
        <v>110</v>
      </c>
      <c r="R232" s="778" t="s">
        <v>38</v>
      </c>
      <c r="S232" s="1338">
        <v>45964</v>
      </c>
      <c r="T232" s="731">
        <v>6965</v>
      </c>
      <c r="U232" s="731">
        <v>6758</v>
      </c>
      <c r="V232" s="3">
        <v>0.97</v>
      </c>
      <c r="W232" s="726">
        <v>45999</v>
      </c>
      <c r="X232" s="280">
        <v>1</v>
      </c>
      <c r="Y232" s="280">
        <v>1</v>
      </c>
      <c r="Z232" s="280">
        <v>1</v>
      </c>
      <c r="AA232" s="726">
        <v>46048</v>
      </c>
      <c r="AB232" s="373" t="s">
        <v>849</v>
      </c>
      <c r="AC232" s="1250" t="s">
        <v>1200</v>
      </c>
      <c r="AD232" s="802"/>
      <c r="AE232" s="802"/>
      <c r="AF232" s="965"/>
    </row>
    <row r="233" spans="1:32" ht="39.75" customHeight="1">
      <c r="A233" s="916" t="s">
        <v>1201</v>
      </c>
      <c r="B233" s="355" t="s">
        <v>1128</v>
      </c>
      <c r="C233" s="749">
        <v>46019</v>
      </c>
      <c r="D233" s="1172" t="s">
        <v>56</v>
      </c>
      <c r="E233" s="749">
        <v>45959</v>
      </c>
      <c r="F233" s="750" t="s">
        <v>876</v>
      </c>
      <c r="G233" s="750" t="s">
        <v>1202</v>
      </c>
      <c r="H233" s="751">
        <v>87</v>
      </c>
      <c r="I233" s="1169" t="s">
        <v>742</v>
      </c>
      <c r="J233" s="740" t="s">
        <v>30</v>
      </c>
      <c r="K233" s="753">
        <v>45964</v>
      </c>
      <c r="L233" s="740" t="s">
        <v>110</v>
      </c>
      <c r="M233" s="833">
        <v>87875</v>
      </c>
      <c r="N233" s="343">
        <v>74526</v>
      </c>
      <c r="O233" s="555"/>
      <c r="P233" s="343">
        <v>74526</v>
      </c>
      <c r="Q233" s="1351" t="s">
        <v>110</v>
      </c>
      <c r="R233" s="751" t="s">
        <v>38</v>
      </c>
      <c r="S233" s="1338">
        <v>45964</v>
      </c>
      <c r="T233" s="731">
        <v>7319</v>
      </c>
      <c r="U233" s="731">
        <v>7319</v>
      </c>
      <c r="V233" s="3">
        <v>1</v>
      </c>
      <c r="W233" s="726">
        <v>46000</v>
      </c>
      <c r="X233" s="280">
        <v>1</v>
      </c>
      <c r="Y233" s="280">
        <v>1</v>
      </c>
      <c r="Z233" s="280">
        <v>1</v>
      </c>
      <c r="AA233" s="59">
        <v>46034</v>
      </c>
      <c r="AB233" s="363">
        <v>46120</v>
      </c>
      <c r="AC233" s="1250" t="s">
        <v>1203</v>
      </c>
      <c r="AD233" s="802"/>
      <c r="AE233" s="802"/>
      <c r="AF233" s="965"/>
    </row>
    <row r="234" spans="1:32" ht="39.75" customHeight="1">
      <c r="A234" s="916" t="s">
        <v>1204</v>
      </c>
      <c r="B234" s="355" t="s">
        <v>1128</v>
      </c>
      <c r="C234" s="749">
        <v>46052</v>
      </c>
      <c r="D234" s="1172" t="s">
        <v>56</v>
      </c>
      <c r="E234" s="749">
        <v>45987</v>
      </c>
      <c r="F234" s="750" t="s">
        <v>876</v>
      </c>
      <c r="G234" s="750" t="s">
        <v>1205</v>
      </c>
      <c r="H234" s="751">
        <v>85</v>
      </c>
      <c r="I234" s="1169" t="s">
        <v>742</v>
      </c>
      <c r="J234" s="740" t="s">
        <v>30</v>
      </c>
      <c r="K234" s="753">
        <v>45987</v>
      </c>
      <c r="L234" s="740" t="s">
        <v>110</v>
      </c>
      <c r="M234" s="833">
        <v>84092.5</v>
      </c>
      <c r="N234" s="1349">
        <v>69227.5</v>
      </c>
      <c r="O234" s="555"/>
      <c r="P234" s="1349">
        <v>69227.5</v>
      </c>
      <c r="Q234" s="1351" t="s">
        <v>110</v>
      </c>
      <c r="R234" s="751" t="s">
        <v>38</v>
      </c>
      <c r="S234" s="1338">
        <v>45987</v>
      </c>
      <c r="T234" s="731">
        <v>6897</v>
      </c>
      <c r="U234" s="731">
        <v>6897</v>
      </c>
      <c r="V234" s="3">
        <v>1</v>
      </c>
      <c r="W234" s="726">
        <v>46009</v>
      </c>
      <c r="X234" s="280">
        <v>1</v>
      </c>
      <c r="Y234" s="280">
        <v>1</v>
      </c>
      <c r="Z234" s="280">
        <v>1</v>
      </c>
      <c r="AA234" s="726">
        <v>46048</v>
      </c>
      <c r="AB234" s="363">
        <v>46120</v>
      </c>
      <c r="AC234" s="972" t="s">
        <v>1206</v>
      </c>
      <c r="AD234" s="802"/>
      <c r="AE234" s="802"/>
      <c r="AF234" s="965"/>
    </row>
    <row r="235" spans="1:32" ht="39.75" customHeight="1">
      <c r="A235" s="916" t="s">
        <v>1207</v>
      </c>
      <c r="B235" s="355" t="s">
        <v>1128</v>
      </c>
      <c r="C235" s="299">
        <v>46052</v>
      </c>
      <c r="D235" s="1172" t="s">
        <v>56</v>
      </c>
      <c r="E235" s="749">
        <v>45987</v>
      </c>
      <c r="F235" s="750" t="s">
        <v>876</v>
      </c>
      <c r="G235" s="750" t="s">
        <v>1208</v>
      </c>
      <c r="H235" s="751">
        <v>76</v>
      </c>
      <c r="I235" s="1169" t="s">
        <v>742</v>
      </c>
      <c r="J235" s="740" t="s">
        <v>30</v>
      </c>
      <c r="K235" s="753">
        <v>45987</v>
      </c>
      <c r="L235" s="740" t="s">
        <v>110</v>
      </c>
      <c r="M235" s="833">
        <v>74892.5</v>
      </c>
      <c r="N235" s="343">
        <v>62257.5</v>
      </c>
      <c r="O235" s="555"/>
      <c r="P235" s="343">
        <v>62257.5</v>
      </c>
      <c r="Q235" s="1351" t="s">
        <v>110</v>
      </c>
      <c r="R235" s="751" t="s">
        <v>38</v>
      </c>
      <c r="S235" s="1339">
        <v>45987</v>
      </c>
      <c r="T235" s="731">
        <v>6218</v>
      </c>
      <c r="U235" s="731">
        <v>6218</v>
      </c>
      <c r="V235" s="3">
        <v>1</v>
      </c>
      <c r="W235" s="726">
        <v>46386</v>
      </c>
      <c r="X235" s="280">
        <v>1</v>
      </c>
      <c r="Y235" s="280">
        <v>1</v>
      </c>
      <c r="Z235" s="280">
        <v>1</v>
      </c>
      <c r="AA235" s="726">
        <v>46052</v>
      </c>
      <c r="AB235" s="363">
        <v>46120</v>
      </c>
      <c r="AC235" s="1311" t="s">
        <v>1209</v>
      </c>
      <c r="AD235" s="802"/>
      <c r="AE235" s="802"/>
      <c r="AF235" s="965"/>
    </row>
    <row r="236" spans="1:32" ht="39.75" customHeight="1">
      <c r="A236" s="916" t="s">
        <v>1210</v>
      </c>
      <c r="B236" s="355" t="s">
        <v>1128</v>
      </c>
      <c r="C236" s="299">
        <v>46052</v>
      </c>
      <c r="D236" s="1172" t="s">
        <v>56</v>
      </c>
      <c r="E236" s="749">
        <v>45987</v>
      </c>
      <c r="F236" s="750" t="s">
        <v>876</v>
      </c>
      <c r="G236" s="777" t="s">
        <v>1211</v>
      </c>
      <c r="H236" s="778">
        <v>86</v>
      </c>
      <c r="I236" s="372" t="s">
        <v>742</v>
      </c>
      <c r="J236" s="703" t="s">
        <v>30</v>
      </c>
      <c r="K236" s="753">
        <v>45987</v>
      </c>
      <c r="L236" s="740" t="s">
        <v>110</v>
      </c>
      <c r="M236" s="833">
        <v>90841</v>
      </c>
      <c r="N236" s="343">
        <v>75112</v>
      </c>
      <c r="O236" s="555"/>
      <c r="P236" s="343">
        <v>75112</v>
      </c>
      <c r="Q236" s="1351" t="s">
        <v>110</v>
      </c>
      <c r="R236" s="751" t="s">
        <v>38</v>
      </c>
      <c r="S236" s="1338">
        <v>45987</v>
      </c>
      <c r="T236" s="1304">
        <v>7491</v>
      </c>
      <c r="U236" s="776">
        <v>7491</v>
      </c>
      <c r="V236" s="79">
        <v>1</v>
      </c>
      <c r="W236" s="726">
        <v>46009</v>
      </c>
      <c r="X236" s="744">
        <v>1</v>
      </c>
      <c r="Y236" s="744">
        <v>1</v>
      </c>
      <c r="Z236" s="280">
        <v>1</v>
      </c>
      <c r="AA236" s="726">
        <v>46052</v>
      </c>
      <c r="AB236" s="363">
        <v>46120</v>
      </c>
      <c r="AC236" s="972" t="s">
        <v>1212</v>
      </c>
      <c r="AD236" s="802"/>
      <c r="AE236" s="802"/>
      <c r="AF236" s="965"/>
    </row>
    <row r="237" spans="1:32" ht="39.75" customHeight="1">
      <c r="A237" s="916" t="s">
        <v>1213</v>
      </c>
      <c r="B237" s="355" t="s">
        <v>1128</v>
      </c>
      <c r="C237" s="299">
        <v>46052</v>
      </c>
      <c r="D237" s="1172" t="s">
        <v>56</v>
      </c>
      <c r="E237" s="749">
        <v>45987</v>
      </c>
      <c r="F237" s="785" t="s">
        <v>876</v>
      </c>
      <c r="G237" s="750" t="s">
        <v>1214</v>
      </c>
      <c r="H237" s="751">
        <v>78</v>
      </c>
      <c r="I237" s="304" t="s">
        <v>742</v>
      </c>
      <c r="J237" s="755" t="s">
        <v>30</v>
      </c>
      <c r="K237" s="753">
        <v>45987</v>
      </c>
      <c r="L237" s="740" t="s">
        <v>110</v>
      </c>
      <c r="M237" s="833">
        <v>68606.5</v>
      </c>
      <c r="N237" s="1349">
        <v>54793.5</v>
      </c>
      <c r="O237" s="555"/>
      <c r="P237" s="1349">
        <v>54793.5</v>
      </c>
      <c r="Q237" s="1351" t="s">
        <v>110</v>
      </c>
      <c r="R237" s="751" t="s">
        <v>38</v>
      </c>
      <c r="S237" s="1338">
        <v>45987</v>
      </c>
      <c r="T237" s="776">
        <v>5456</v>
      </c>
      <c r="U237" s="731">
        <v>5441</v>
      </c>
      <c r="V237" s="3">
        <v>1</v>
      </c>
      <c r="W237" s="726">
        <v>46028</v>
      </c>
      <c r="X237" s="280">
        <v>1</v>
      </c>
      <c r="Y237" s="280">
        <v>1</v>
      </c>
      <c r="Z237" s="280">
        <v>1</v>
      </c>
      <c r="AA237" s="726">
        <v>46052</v>
      </c>
      <c r="AB237" s="363">
        <v>46119</v>
      </c>
      <c r="AC237" s="972" t="s">
        <v>1215</v>
      </c>
      <c r="AD237" s="802"/>
      <c r="AE237" s="802"/>
      <c r="AF237" s="965"/>
    </row>
    <row r="238" spans="1:32" ht="39.75" customHeight="1">
      <c r="A238" s="938" t="s">
        <v>1216</v>
      </c>
      <c r="B238" s="1173" t="s">
        <v>1128</v>
      </c>
      <c r="C238" s="299">
        <v>46052</v>
      </c>
      <c r="D238" s="1174" t="s">
        <v>56</v>
      </c>
      <c r="E238" s="748">
        <v>45987</v>
      </c>
      <c r="F238" s="691" t="s">
        <v>876</v>
      </c>
      <c r="G238" s="750" t="s">
        <v>1217</v>
      </c>
      <c r="H238" s="751">
        <v>73</v>
      </c>
      <c r="I238" s="304" t="s">
        <v>742</v>
      </c>
      <c r="J238" s="755" t="s">
        <v>30</v>
      </c>
      <c r="K238" s="779">
        <v>45987</v>
      </c>
      <c r="L238" s="703" t="s">
        <v>110</v>
      </c>
      <c r="M238" s="812">
        <v>71371</v>
      </c>
      <c r="N238" s="1350">
        <v>58248</v>
      </c>
      <c r="O238" s="575"/>
      <c r="P238" s="1350">
        <v>58248</v>
      </c>
      <c r="Q238" s="703" t="s">
        <v>110</v>
      </c>
      <c r="R238" s="751" t="s">
        <v>38</v>
      </c>
      <c r="S238" s="1338">
        <v>45987</v>
      </c>
      <c r="T238" s="731">
        <v>5810</v>
      </c>
      <c r="U238" s="731">
        <v>5674</v>
      </c>
      <c r="V238" s="3">
        <v>0.98</v>
      </c>
      <c r="W238" s="726">
        <v>46030</v>
      </c>
      <c r="X238" s="744">
        <v>1</v>
      </c>
      <c r="Y238" s="744">
        <v>1</v>
      </c>
      <c r="Z238" s="280">
        <v>1</v>
      </c>
      <c r="AA238" s="726">
        <v>46052</v>
      </c>
      <c r="AB238" s="373" t="s">
        <v>849</v>
      </c>
      <c r="AC238" s="972" t="s">
        <v>1218</v>
      </c>
      <c r="AD238" s="802"/>
      <c r="AE238" s="802"/>
      <c r="AF238" s="965"/>
    </row>
    <row r="239" spans="1:32" ht="39.75" customHeight="1">
      <c r="A239" s="916" t="s">
        <v>1219</v>
      </c>
      <c r="B239" s="355" t="s">
        <v>1128</v>
      </c>
      <c r="C239" s="749">
        <v>46019</v>
      </c>
      <c r="D239" s="1172" t="s">
        <v>56</v>
      </c>
      <c r="E239" s="749">
        <v>45959</v>
      </c>
      <c r="F239" s="750" t="s">
        <v>876</v>
      </c>
      <c r="G239" s="750" t="s">
        <v>1220</v>
      </c>
      <c r="H239" s="751">
        <v>0</v>
      </c>
      <c r="I239" s="1169" t="s">
        <v>742</v>
      </c>
      <c r="J239" s="740" t="s">
        <v>30</v>
      </c>
      <c r="K239" s="753">
        <v>45961</v>
      </c>
      <c r="L239" s="740" t="s">
        <v>110</v>
      </c>
      <c r="M239" s="833">
        <v>64985.65</v>
      </c>
      <c r="N239" s="343">
        <v>41925.15</v>
      </c>
      <c r="O239" s="555"/>
      <c r="P239" s="343">
        <v>41925.15</v>
      </c>
      <c r="Q239" s="1351" t="s">
        <v>110</v>
      </c>
      <c r="R239" s="751" t="s">
        <v>38</v>
      </c>
      <c r="S239" s="1338">
        <v>45964</v>
      </c>
      <c r="T239" s="731">
        <v>5155</v>
      </c>
      <c r="U239" s="731">
        <v>5169</v>
      </c>
      <c r="V239" s="3">
        <v>1</v>
      </c>
      <c r="W239" s="726">
        <v>45992</v>
      </c>
      <c r="X239" s="744">
        <v>1</v>
      </c>
      <c r="Y239" s="280">
        <v>1</v>
      </c>
      <c r="Z239" s="280">
        <v>1</v>
      </c>
      <c r="AA239" s="726">
        <v>46040</v>
      </c>
      <c r="AB239" s="373" t="s">
        <v>849</v>
      </c>
      <c r="AC239" s="971" t="s">
        <v>1221</v>
      </c>
      <c r="AD239" s="802"/>
      <c r="AE239" s="802"/>
      <c r="AF239" s="965"/>
    </row>
    <row r="240" spans="1:32" ht="39.75" customHeight="1">
      <c r="A240" s="916" t="s">
        <v>1222</v>
      </c>
      <c r="B240" s="355" t="s">
        <v>1128</v>
      </c>
      <c r="C240" s="749">
        <v>46019</v>
      </c>
      <c r="D240" s="1172" t="s">
        <v>56</v>
      </c>
      <c r="E240" s="749">
        <v>45959</v>
      </c>
      <c r="F240" s="750" t="s">
        <v>876</v>
      </c>
      <c r="G240" s="750" t="s">
        <v>1223</v>
      </c>
      <c r="H240" s="751">
        <v>0</v>
      </c>
      <c r="I240" s="1169" t="s">
        <v>742</v>
      </c>
      <c r="J240" s="740" t="s">
        <v>30</v>
      </c>
      <c r="K240" s="753">
        <v>45961</v>
      </c>
      <c r="L240" s="740" t="s">
        <v>110</v>
      </c>
      <c r="M240" s="833">
        <v>54043.5</v>
      </c>
      <c r="N240" s="343">
        <v>46053.5</v>
      </c>
      <c r="O240" s="555"/>
      <c r="P240" s="343">
        <v>46053.5</v>
      </c>
      <c r="Q240" s="1351" t="s">
        <v>110</v>
      </c>
      <c r="R240" s="751" t="s">
        <v>38</v>
      </c>
      <c r="S240" s="1338">
        <v>45961</v>
      </c>
      <c r="T240" s="731">
        <v>4140</v>
      </c>
      <c r="U240" s="731">
        <v>4140</v>
      </c>
      <c r="V240" s="3">
        <v>1</v>
      </c>
      <c r="W240" s="726">
        <v>45974</v>
      </c>
      <c r="X240" s="744">
        <v>1</v>
      </c>
      <c r="Y240" s="280">
        <v>1</v>
      </c>
      <c r="Z240" s="280">
        <v>1</v>
      </c>
      <c r="AA240" s="726">
        <v>46040</v>
      </c>
      <c r="AB240" s="373" t="s">
        <v>849</v>
      </c>
      <c r="AC240" s="1250" t="s">
        <v>1224</v>
      </c>
      <c r="AD240" s="802"/>
      <c r="AE240" s="802"/>
      <c r="AF240" s="965"/>
    </row>
    <row r="241" spans="1:32" ht="39.75" customHeight="1">
      <c r="A241" s="600"/>
      <c r="B241" s="1173"/>
      <c r="C241" s="598"/>
      <c r="D241" s="649"/>
      <c r="E241" s="598"/>
      <c r="F241" s="600"/>
      <c r="G241" s="653"/>
      <c r="H241" s="1302"/>
      <c r="I241" s="577"/>
      <c r="J241" s="572"/>
      <c r="K241" s="24"/>
      <c r="L241" s="572"/>
      <c r="M241" s="1303"/>
      <c r="N241" s="957"/>
      <c r="O241" s="957"/>
      <c r="P241" s="640" t="e">
        <f>SUM(#REF!+O241)</f>
        <v>#REF!</v>
      </c>
      <c r="Q241" s="20"/>
      <c r="R241" s="1337"/>
      <c r="S241" s="1305"/>
      <c r="T241" s="644"/>
      <c r="U241" s="44"/>
      <c r="V241" s="1246"/>
      <c r="W241" s="127"/>
      <c r="X241" s="7"/>
      <c r="Y241" s="7"/>
      <c r="Z241" s="7"/>
      <c r="AA241" s="379"/>
      <c r="AB241" s="379"/>
      <c r="AC241" s="810"/>
      <c r="AD241" s="802"/>
      <c r="AE241" s="802"/>
      <c r="AF241" s="965"/>
    </row>
    <row r="242" spans="1:32" ht="39.75" customHeight="1">
      <c r="A242" s="1306"/>
      <c r="B242" s="18"/>
      <c r="C242" s="19"/>
      <c r="D242" s="19"/>
      <c r="E242" s="19"/>
      <c r="F242" s="305"/>
      <c r="G242" s="442"/>
      <c r="H242" s="20"/>
      <c r="I242" s="304"/>
      <c r="J242" s="20"/>
      <c r="K242" s="18"/>
      <c r="L242" s="20"/>
      <c r="M242" s="343"/>
      <c r="N242" s="423"/>
      <c r="O242" s="423"/>
      <c r="P242" s="640" t="e">
        <f>SUM(#REF!+O242)</f>
        <v>#REF!</v>
      </c>
      <c r="Q242" s="20"/>
      <c r="R242" s="20"/>
      <c r="S242" s="451"/>
      <c r="T242" s="5"/>
      <c r="U242" s="5"/>
      <c r="V242" s="3"/>
      <c r="W242" s="130"/>
      <c r="X242" s="268"/>
      <c r="Y242" s="268"/>
      <c r="Z242" s="268"/>
      <c r="AA242" s="370"/>
      <c r="AB242" s="370"/>
      <c r="AC242" s="251"/>
    </row>
    <row r="243" spans="1:32" ht="39.75" customHeight="1">
      <c r="A243" s="588" t="s">
        <v>1225</v>
      </c>
      <c r="B243" s="427"/>
      <c r="C243" s="428"/>
      <c r="D243" s="428"/>
      <c r="E243" s="428"/>
      <c r="F243" s="474"/>
      <c r="G243" s="429"/>
      <c r="H243" s="54"/>
      <c r="I243" s="475"/>
      <c r="J243" s="54"/>
      <c r="K243" s="427"/>
      <c r="L243" s="54"/>
      <c r="M243" s="430"/>
      <c r="N243" s="431"/>
      <c r="O243" s="430"/>
      <c r="P243" s="1329">
        <v>78461.5</v>
      </c>
      <c r="Q243" s="413"/>
      <c r="R243" s="432"/>
      <c r="S243" s="432"/>
      <c r="T243" s="475"/>
      <c r="U243" s="350"/>
      <c r="V243" s="413"/>
      <c r="W243" s="351"/>
      <c r="X243" s="351"/>
      <c r="Y243" s="351"/>
      <c r="Z243" s="413"/>
    </row>
    <row r="244" spans="1:32" ht="39.75" customHeight="1">
      <c r="A244" s="447"/>
      <c r="B244" s="427"/>
      <c r="C244" s="428"/>
      <c r="D244" s="428"/>
      <c r="E244" s="428"/>
      <c r="F244" s="474"/>
      <c r="G244" s="429"/>
      <c r="H244" s="54"/>
      <c r="I244" s="475"/>
      <c r="J244" s="54"/>
      <c r="K244" s="427"/>
      <c r="L244" s="54"/>
      <c r="M244" s="430">
        <v>13647183</v>
      </c>
      <c r="N244" s="431"/>
      <c r="O244" s="430"/>
      <c r="P244" s="430">
        <v>13234473.689999999</v>
      </c>
      <c r="Q244" s="413"/>
      <c r="R244" s="432"/>
      <c r="S244" s="432"/>
      <c r="T244" s="475"/>
      <c r="U244" s="350"/>
      <c r="V244" s="413"/>
      <c r="W244" s="351"/>
      <c r="X244" s="351"/>
      <c r="Y244" s="351"/>
      <c r="Z244" s="413"/>
    </row>
    <row r="245" spans="1:32" ht="39.75" customHeight="1">
      <c r="A245" s="185"/>
      <c r="Q245" s="98"/>
    </row>
    <row r="246" spans="1:32" ht="39.75" customHeight="1">
      <c r="A246" s="433" t="s">
        <v>1226</v>
      </c>
      <c r="B246" s="434"/>
    </row>
    <row r="247" spans="1:32" ht="39.75" customHeight="1">
      <c r="A247" s="342" t="s">
        <v>67</v>
      </c>
      <c r="B247" s="436" t="s">
        <v>90</v>
      </c>
      <c r="C247" s="444" t="s">
        <v>91</v>
      </c>
      <c r="D247" s="436" t="s">
        <v>444</v>
      </c>
      <c r="E247" s="436" t="s">
        <v>526</v>
      </c>
      <c r="F247" s="436" t="s">
        <v>527</v>
      </c>
      <c r="G247" s="436" t="s">
        <v>92</v>
      </c>
      <c r="H247" s="436" t="s">
        <v>68</v>
      </c>
      <c r="I247" s="436" t="s">
        <v>93</v>
      </c>
      <c r="J247" s="436" t="s">
        <v>26</v>
      </c>
      <c r="K247" s="436" t="s">
        <v>96</v>
      </c>
      <c r="L247" s="436" t="s">
        <v>95</v>
      </c>
      <c r="M247" s="445" t="s">
        <v>529</v>
      </c>
      <c r="N247" s="445" t="s">
        <v>826</v>
      </c>
      <c r="O247" s="435" t="s">
        <v>827</v>
      </c>
      <c r="P247" s="435" t="s">
        <v>828</v>
      </c>
      <c r="Q247" s="436" t="s">
        <v>94</v>
      </c>
      <c r="R247" s="436" t="s">
        <v>97</v>
      </c>
      <c r="S247" s="436" t="s">
        <v>98</v>
      </c>
      <c r="T247" s="436" t="s">
        <v>69</v>
      </c>
      <c r="U247" s="436" t="s">
        <v>534</v>
      </c>
      <c r="V247" s="436" t="s">
        <v>494</v>
      </c>
      <c r="W247" s="436" t="s">
        <v>536</v>
      </c>
      <c r="X247" s="446" t="s">
        <v>537</v>
      </c>
      <c r="Y247" s="436" t="s">
        <v>496</v>
      </c>
      <c r="Z247" s="436" t="s">
        <v>497</v>
      </c>
      <c r="AA247" s="356" t="s">
        <v>829</v>
      </c>
      <c r="AB247" s="436" t="s">
        <v>830</v>
      </c>
      <c r="AC247" s="994" t="s">
        <v>831</v>
      </c>
    </row>
    <row r="248" spans="1:32" ht="39.75" customHeight="1">
      <c r="A248" s="559" t="s">
        <v>108</v>
      </c>
      <c r="B248" s="377" t="s">
        <v>34</v>
      </c>
      <c r="C248" s="360">
        <v>45960</v>
      </c>
      <c r="D248" s="360" t="s">
        <v>54</v>
      </c>
      <c r="E248" s="360">
        <v>45852</v>
      </c>
      <c r="F248" s="375" t="s">
        <v>51</v>
      </c>
      <c r="G248" s="361" t="s">
        <v>109</v>
      </c>
      <c r="H248" s="362">
        <v>0</v>
      </c>
      <c r="I248" s="362" t="s">
        <v>742</v>
      </c>
      <c r="J248" s="362" t="s">
        <v>30</v>
      </c>
      <c r="K248" s="360">
        <v>45852</v>
      </c>
      <c r="L248" s="362" t="s">
        <v>110</v>
      </c>
      <c r="M248" s="640">
        <v>42837.2</v>
      </c>
      <c r="N248" s="415"/>
      <c r="O248" s="415"/>
      <c r="P248" s="640">
        <f>SUM(N26+O248)</f>
        <v>11474.35</v>
      </c>
      <c r="Q248" s="362" t="s">
        <v>110</v>
      </c>
      <c r="R248" s="1354" t="s">
        <v>38</v>
      </c>
      <c r="S248" s="497">
        <v>45852</v>
      </c>
      <c r="T248" s="376">
        <v>3432</v>
      </c>
      <c r="U248" s="387">
        <v>3519</v>
      </c>
      <c r="V248" s="3">
        <v>1.03</v>
      </c>
      <c r="W248" s="502">
        <v>45866</v>
      </c>
      <c r="X248" s="280">
        <v>1</v>
      </c>
      <c r="Y248" s="280">
        <v>1</v>
      </c>
      <c r="Z248" s="464">
        <v>1</v>
      </c>
      <c r="AA248" s="373" t="s">
        <v>849</v>
      </c>
      <c r="AB248" s="906" t="s">
        <v>849</v>
      </c>
      <c r="AC248" s="995" t="s">
        <v>1227</v>
      </c>
    </row>
    <row r="249" spans="1:32" ht="39.75" customHeight="1">
      <c r="A249" s="559" t="s">
        <v>1228</v>
      </c>
      <c r="B249" s="377" t="s">
        <v>34</v>
      </c>
      <c r="C249" s="360">
        <v>45960</v>
      </c>
      <c r="D249" s="360" t="s">
        <v>1229</v>
      </c>
      <c r="E249" s="360">
        <v>45909</v>
      </c>
      <c r="F249" s="360" t="s">
        <v>55</v>
      </c>
      <c r="G249" s="361" t="s">
        <v>1230</v>
      </c>
      <c r="H249" s="362">
        <v>0</v>
      </c>
      <c r="I249" s="362" t="s">
        <v>742</v>
      </c>
      <c r="J249" s="362" t="s">
        <v>30</v>
      </c>
      <c r="K249" s="360">
        <v>45905</v>
      </c>
      <c r="L249" s="362" t="s">
        <v>110</v>
      </c>
      <c r="M249" s="686">
        <v>98170.1</v>
      </c>
      <c r="N249" s="949"/>
      <c r="O249" s="415"/>
      <c r="P249" s="346">
        <f>SUM(N27+O249)</f>
        <v>13008.1</v>
      </c>
      <c r="Q249" s="313" t="s">
        <v>110</v>
      </c>
      <c r="R249" s="1354" t="s">
        <v>38</v>
      </c>
      <c r="S249" s="497">
        <v>45908</v>
      </c>
      <c r="T249" s="333">
        <v>9086</v>
      </c>
      <c r="U249" s="560">
        <v>8945</v>
      </c>
      <c r="V249" s="3">
        <v>0.98</v>
      </c>
      <c r="W249" s="502">
        <v>45922</v>
      </c>
      <c r="X249" s="280">
        <v>1</v>
      </c>
      <c r="Y249" s="280">
        <v>0</v>
      </c>
      <c r="Z249" s="280">
        <v>0</v>
      </c>
      <c r="AA249" s="373" t="s">
        <v>849</v>
      </c>
      <c r="AB249" s="37" t="s">
        <v>849</v>
      </c>
      <c r="AC249" s="810" t="s">
        <v>1231</v>
      </c>
    </row>
    <row r="250" spans="1:32" ht="39.75" customHeight="1">
      <c r="A250" s="930" t="s">
        <v>1232</v>
      </c>
      <c r="B250" s="1148" t="s">
        <v>34</v>
      </c>
      <c r="C250" s="606">
        <v>45999</v>
      </c>
      <c r="D250" s="608" t="s">
        <v>50</v>
      </c>
      <c r="E250" s="634">
        <v>45975</v>
      </c>
      <c r="F250" s="608" t="s">
        <v>55</v>
      </c>
      <c r="G250" s="1149" t="s">
        <v>1233</v>
      </c>
      <c r="H250" s="630">
        <v>0</v>
      </c>
      <c r="I250" s="1150" t="s">
        <v>742</v>
      </c>
      <c r="J250" s="607" t="s">
        <v>30</v>
      </c>
      <c r="K250" s="591">
        <v>45960</v>
      </c>
      <c r="L250" s="20" t="s">
        <v>110</v>
      </c>
      <c r="M250" s="917">
        <v>4911.8999999999996</v>
      </c>
      <c r="N250" s="961"/>
      <c r="O250" s="415"/>
      <c r="P250" s="346">
        <f>SUM(N28+O250)</f>
        <v>11484.1</v>
      </c>
      <c r="Q250" s="1324" t="s">
        <v>110</v>
      </c>
      <c r="R250" s="1354" t="s">
        <v>38</v>
      </c>
      <c r="S250" s="595">
        <v>45960</v>
      </c>
      <c r="T250" s="631">
        <v>294</v>
      </c>
      <c r="U250" s="687">
        <v>321</v>
      </c>
      <c r="V250" s="466">
        <f>IFERROR($U250/$T250, 0)</f>
        <v>1.0918367346938775</v>
      </c>
      <c r="W250" s="462">
        <v>45979</v>
      </c>
      <c r="X250" s="464">
        <v>1</v>
      </c>
      <c r="Y250" s="464">
        <v>1</v>
      </c>
      <c r="Z250" s="464">
        <v>1</v>
      </c>
      <c r="AA250" s="373" t="s">
        <v>849</v>
      </c>
      <c r="AB250" s="1268" t="s">
        <v>849</v>
      </c>
      <c r="AC250" s="1269" t="s">
        <v>1234</v>
      </c>
    </row>
    <row r="251" spans="1:32" ht="39.75" customHeight="1">
      <c r="A251" s="639" t="s">
        <v>1235</v>
      </c>
      <c r="B251" s="377" t="s">
        <v>34</v>
      </c>
      <c r="C251" s="360">
        <v>45991</v>
      </c>
      <c r="D251" s="367" t="s">
        <v>54</v>
      </c>
      <c r="E251" s="367">
        <v>45950</v>
      </c>
      <c r="F251" s="366" t="s">
        <v>51</v>
      </c>
      <c r="G251" s="1110"/>
      <c r="H251" s="1078">
        <v>82</v>
      </c>
      <c r="I251" s="372" t="s">
        <v>742</v>
      </c>
      <c r="J251" s="1078" t="s">
        <v>30</v>
      </c>
      <c r="K251" s="19">
        <v>45902</v>
      </c>
      <c r="L251" s="1111" t="s">
        <v>110</v>
      </c>
      <c r="M251" s="1151">
        <v>87830</v>
      </c>
      <c r="N251" s="932"/>
      <c r="O251" s="415"/>
      <c r="P251" s="346">
        <f>SUM(N29+O251)</f>
        <v>138688</v>
      </c>
      <c r="Q251" s="1358" t="s">
        <v>110</v>
      </c>
      <c r="R251" s="1354" t="s">
        <v>38</v>
      </c>
      <c r="S251" s="502">
        <v>45898</v>
      </c>
      <c r="T251" s="671">
        <v>7022</v>
      </c>
      <c r="U251" s="560">
        <v>7002</v>
      </c>
      <c r="V251" s="3">
        <f>IFERROR(Table5[[#This Row],[Actual Redline Completed Footage UG]]/Table5[[#This Row],[Footage UG]], 0)</f>
        <v>0.99715180860153807</v>
      </c>
      <c r="W251" s="502">
        <v>45958</v>
      </c>
      <c r="X251" s="280">
        <v>1</v>
      </c>
      <c r="Y251" s="280">
        <v>1</v>
      </c>
      <c r="Z251" s="280">
        <v>1</v>
      </c>
      <c r="AA251" s="373" t="s">
        <v>849</v>
      </c>
      <c r="AB251" s="373" t="s">
        <v>849</v>
      </c>
      <c r="AC251" s="807" t="s">
        <v>845</v>
      </c>
    </row>
    <row r="252" spans="1:32" ht="39.75" customHeight="1">
      <c r="A252" s="639" t="s">
        <v>1236</v>
      </c>
      <c r="B252" s="377" t="s">
        <v>34</v>
      </c>
      <c r="C252" s="360">
        <v>45960</v>
      </c>
      <c r="D252" s="367" t="s">
        <v>54</v>
      </c>
      <c r="E252" s="367">
        <v>45930</v>
      </c>
      <c r="F252" s="366" t="s">
        <v>51</v>
      </c>
      <c r="G252" s="1110"/>
      <c r="H252" s="1078">
        <v>80</v>
      </c>
      <c r="I252" s="372" t="s">
        <v>742</v>
      </c>
      <c r="J252" s="1078" t="s">
        <v>30</v>
      </c>
      <c r="K252" s="591">
        <v>45902</v>
      </c>
      <c r="L252" s="304" t="s">
        <v>110</v>
      </c>
      <c r="M252" s="1152">
        <v>90173</v>
      </c>
      <c r="N252" s="932"/>
      <c r="O252" s="415"/>
      <c r="P252" s="346">
        <f>SUM(N30+O252)</f>
        <v>69149.45</v>
      </c>
      <c r="Q252" s="1358" t="s">
        <v>110</v>
      </c>
      <c r="R252" s="1354" t="s">
        <v>38</v>
      </c>
      <c r="S252" s="502">
        <v>45898</v>
      </c>
      <c r="T252" s="671">
        <v>7009</v>
      </c>
      <c r="U252" s="560">
        <v>6948</v>
      </c>
      <c r="V252" s="3">
        <f>IFERROR(Table5[[#This Row],[Actual Redline Completed Footage UG]]/Table5[[#This Row],[Footage UG]], 0)</f>
        <v>0.99129690398059633</v>
      </c>
      <c r="W252" s="502">
        <v>45944</v>
      </c>
      <c r="X252" s="464">
        <v>1</v>
      </c>
      <c r="Y252" s="464">
        <v>1</v>
      </c>
      <c r="Z252" s="464">
        <v>1</v>
      </c>
      <c r="AA252" s="373" t="s">
        <v>849</v>
      </c>
      <c r="AB252" s="373" t="s">
        <v>849</v>
      </c>
      <c r="AC252" s="807" t="s">
        <v>845</v>
      </c>
    </row>
    <row r="253" spans="1:32" ht="39.75" customHeight="1">
      <c r="A253" s="811" t="s">
        <v>1237</v>
      </c>
      <c r="B253" s="377" t="s">
        <v>34</v>
      </c>
      <c r="C253" s="690">
        <v>45999</v>
      </c>
      <c r="D253" s="701" t="s">
        <v>52</v>
      </c>
      <c r="E253" s="701">
        <v>45964</v>
      </c>
      <c r="F253" s="702" t="s">
        <v>53</v>
      </c>
      <c r="G253" s="701" t="s">
        <v>1238</v>
      </c>
      <c r="H253" s="1078">
        <v>81</v>
      </c>
      <c r="I253" s="692" t="s">
        <v>742</v>
      </c>
      <c r="J253" s="692" t="s">
        <v>30</v>
      </c>
      <c r="K253" s="701" t="s">
        <v>260</v>
      </c>
      <c r="L253" s="304" t="s">
        <v>110</v>
      </c>
      <c r="M253" s="1285">
        <v>68962</v>
      </c>
      <c r="N253" s="932"/>
      <c r="O253" s="415"/>
      <c r="P253" s="346">
        <f>SUM(N31+O253)</f>
        <v>36600</v>
      </c>
      <c r="Q253" s="1358" t="s">
        <v>110</v>
      </c>
      <c r="R253" s="1355" t="s">
        <v>38</v>
      </c>
      <c r="S253" s="788">
        <v>45932</v>
      </c>
      <c r="T253" s="671">
        <v>5333</v>
      </c>
      <c r="U253" s="560">
        <v>5339</v>
      </c>
      <c r="V253" s="3">
        <f>IFERROR(Table5[[#This Row],[Actual Redline Completed Footage UG]]/Table5[[#This Row],[Footage UG]], 0)</f>
        <v>1.0011250703168948</v>
      </c>
      <c r="W253" s="706">
        <v>46044</v>
      </c>
      <c r="X253" s="1213">
        <v>1</v>
      </c>
      <c r="Y253" s="1213">
        <v>1</v>
      </c>
      <c r="Z253" s="1213">
        <v>1</v>
      </c>
      <c r="AA253" s="363">
        <v>46128</v>
      </c>
      <c r="AB253" s="363">
        <v>46128</v>
      </c>
      <c r="AC253" s="699" t="s">
        <v>1239</v>
      </c>
    </row>
    <row r="254" spans="1:32" ht="39.75" customHeight="1">
      <c r="A254" s="648" t="s">
        <v>122</v>
      </c>
      <c r="B254" s="377" t="s">
        <v>34</v>
      </c>
      <c r="C254" s="367">
        <v>45807</v>
      </c>
      <c r="D254" s="358" t="s">
        <v>838</v>
      </c>
      <c r="E254" s="366" t="s">
        <v>260</v>
      </c>
      <c r="F254" s="358" t="s">
        <v>51</v>
      </c>
      <c r="G254" s="368" t="s">
        <v>125</v>
      </c>
      <c r="H254" s="362">
        <v>84</v>
      </c>
      <c r="I254" s="372" t="s">
        <v>742</v>
      </c>
      <c r="J254" s="369" t="s">
        <v>30</v>
      </c>
      <c r="K254" s="360">
        <v>45716</v>
      </c>
      <c r="L254" s="933" t="s">
        <v>110</v>
      </c>
      <c r="M254" s="934">
        <v>2812.95</v>
      </c>
      <c r="N254" s="415"/>
      <c r="O254" s="415"/>
      <c r="P254" s="640">
        <f>SUM(N32+O254)</f>
        <v>7890</v>
      </c>
      <c r="Q254" s="369" t="s">
        <v>110</v>
      </c>
      <c r="R254" s="1354" t="s">
        <v>38</v>
      </c>
      <c r="S254" s="502">
        <v>45792</v>
      </c>
      <c r="T254" s="9">
        <v>285</v>
      </c>
      <c r="U254" s="647">
        <v>285</v>
      </c>
      <c r="V254" s="365">
        <f>IFERROR($U254/$T254, 0)</f>
        <v>1</v>
      </c>
      <c r="W254" s="370">
        <v>45798</v>
      </c>
      <c r="X254" s="365">
        <v>1</v>
      </c>
      <c r="Y254" s="365">
        <v>1</v>
      </c>
      <c r="Z254" s="464">
        <v>1</v>
      </c>
      <c r="AA254" s="373" t="s">
        <v>849</v>
      </c>
      <c r="AB254" s="373" t="s">
        <v>849</v>
      </c>
      <c r="AC254" s="995" t="s">
        <v>1240</v>
      </c>
    </row>
    <row r="255" spans="1:32" ht="39.75" customHeight="1">
      <c r="A255" s="559" t="s">
        <v>129</v>
      </c>
      <c r="B255" s="377" t="s">
        <v>34</v>
      </c>
      <c r="C255" s="360">
        <v>45991</v>
      </c>
      <c r="D255" s="366" t="s">
        <v>840</v>
      </c>
      <c r="E255" s="367">
        <v>45716</v>
      </c>
      <c r="F255" s="366" t="s">
        <v>51</v>
      </c>
      <c r="G255" s="368" t="s">
        <v>164</v>
      </c>
      <c r="H255" s="369">
        <v>44</v>
      </c>
      <c r="I255" s="372" t="s">
        <v>742</v>
      </c>
      <c r="J255" s="369" t="s">
        <v>30</v>
      </c>
      <c r="K255" s="367">
        <v>45716</v>
      </c>
      <c r="L255" s="369" t="s">
        <v>110</v>
      </c>
      <c r="M255" s="912">
        <v>57973.5</v>
      </c>
      <c r="N255" s="932"/>
      <c r="O255" s="415"/>
      <c r="P255" s="640">
        <f>SUM(N33+O255)</f>
        <v>45340</v>
      </c>
      <c r="Q255" s="369" t="s">
        <v>110</v>
      </c>
      <c r="R255" s="1354" t="s">
        <v>38</v>
      </c>
      <c r="S255" s="502">
        <v>45716</v>
      </c>
      <c r="T255" s="9">
        <v>4885</v>
      </c>
      <c r="U255" s="382">
        <v>4650</v>
      </c>
      <c r="V255" s="3">
        <f>IFERROR(Table5[[#This Row],[Actual Redline Completed Footage UG]]/Table5[[#This Row],[Footage UG]], 0)</f>
        <v>0.95189355168884338</v>
      </c>
      <c r="W255" s="370">
        <v>45741</v>
      </c>
      <c r="X255" s="280">
        <v>1</v>
      </c>
      <c r="Y255" s="280">
        <v>1</v>
      </c>
      <c r="Z255" s="464">
        <v>1</v>
      </c>
      <c r="AA255" s="373" t="s">
        <v>849</v>
      </c>
      <c r="AB255" s="373" t="s">
        <v>849</v>
      </c>
      <c r="AC255" s="995" t="s">
        <v>1241</v>
      </c>
    </row>
    <row r="256" spans="1:32" ht="39.75" customHeight="1">
      <c r="A256" s="559" t="s">
        <v>1242</v>
      </c>
      <c r="B256" s="377" t="s">
        <v>34</v>
      </c>
      <c r="C256" s="360">
        <v>45991</v>
      </c>
      <c r="D256" s="366" t="s">
        <v>54</v>
      </c>
      <c r="E256" s="367">
        <v>45880</v>
      </c>
      <c r="F256" s="366" t="s">
        <v>51</v>
      </c>
      <c r="G256" s="368" t="s">
        <v>1243</v>
      </c>
      <c r="H256" s="369">
        <v>75</v>
      </c>
      <c r="I256" s="372" t="s">
        <v>742</v>
      </c>
      <c r="J256" s="369" t="s">
        <v>30</v>
      </c>
      <c r="K256" s="367">
        <v>45879</v>
      </c>
      <c r="L256" s="369" t="s">
        <v>110</v>
      </c>
      <c r="M256" s="912">
        <v>68151.75</v>
      </c>
      <c r="N256" s="932"/>
      <c r="O256" s="416"/>
      <c r="P256" s="574">
        <f>SUM(N34+O256)</f>
        <v>44346</v>
      </c>
      <c r="Q256" s="369" t="s">
        <v>110</v>
      </c>
      <c r="R256" s="1354" t="s">
        <v>38</v>
      </c>
      <c r="S256" s="502">
        <v>45881</v>
      </c>
      <c r="T256" s="672">
        <v>5362</v>
      </c>
      <c r="U256" s="382">
        <v>5236</v>
      </c>
      <c r="V256" s="3">
        <f>IFERROR(Table5[[#This Row],[Actual Redline Completed Footage UG]]/Table5[[#This Row],[Footage UG]], 0)</f>
        <v>0.97650130548302871</v>
      </c>
      <c r="W256" s="502">
        <v>45926</v>
      </c>
      <c r="X256" s="280">
        <v>1</v>
      </c>
      <c r="Y256" s="280">
        <v>1</v>
      </c>
      <c r="Z256" s="464">
        <v>1</v>
      </c>
      <c r="AA256" s="373" t="s">
        <v>849</v>
      </c>
      <c r="AB256" s="373" t="s">
        <v>849</v>
      </c>
      <c r="AC256" s="995" t="s">
        <v>1241</v>
      </c>
    </row>
    <row r="257" spans="1:29" ht="39.75" customHeight="1">
      <c r="A257" s="811" t="s">
        <v>1244</v>
      </c>
      <c r="B257" s="377" t="s">
        <v>34</v>
      </c>
      <c r="C257" s="690">
        <v>46107</v>
      </c>
      <c r="D257" s="690" t="s">
        <v>54</v>
      </c>
      <c r="E257" s="690">
        <v>45980</v>
      </c>
      <c r="F257" s="690" t="s">
        <v>53</v>
      </c>
      <c r="G257" s="691" t="s">
        <v>1245</v>
      </c>
      <c r="H257" s="692">
        <v>82</v>
      </c>
      <c r="I257" s="692" t="s">
        <v>742</v>
      </c>
      <c r="J257" s="692" t="s">
        <v>30</v>
      </c>
      <c r="K257" s="701" t="s">
        <v>260</v>
      </c>
      <c r="L257" s="692" t="s">
        <v>110</v>
      </c>
      <c r="M257" s="812">
        <v>56294</v>
      </c>
      <c r="N257" s="932"/>
      <c r="O257" s="942"/>
      <c r="P257" s="812">
        <v>56294</v>
      </c>
      <c r="Q257" s="954" t="s">
        <v>110</v>
      </c>
      <c r="R257" s="1373" t="s">
        <v>38</v>
      </c>
      <c r="S257" s="695">
        <v>45981</v>
      </c>
      <c r="T257" s="696">
        <v>4146</v>
      </c>
      <c r="U257" s="813">
        <v>4184</v>
      </c>
      <c r="V257" s="3">
        <f>IFERROR(Table5[[#This Row],[Actual Redline Completed Footage UG]]/Table5[[#This Row],[Footage UG]], 0)</f>
        <v>1.0091654606849976</v>
      </c>
      <c r="W257" s="706">
        <v>46084</v>
      </c>
      <c r="X257" s="1213">
        <v>1</v>
      </c>
      <c r="Y257" s="1213">
        <v>1</v>
      </c>
      <c r="Z257" s="1213">
        <v>1</v>
      </c>
      <c r="AA257" s="363">
        <v>46125</v>
      </c>
      <c r="AB257" s="363">
        <v>46125</v>
      </c>
      <c r="AC257" s="699" t="s">
        <v>1246</v>
      </c>
    </row>
    <row r="258" spans="1:29" ht="39.75" customHeight="1">
      <c r="A258" s="811" t="s">
        <v>1247</v>
      </c>
      <c r="B258" s="377" t="s">
        <v>34</v>
      </c>
      <c r="C258" s="690">
        <v>46107</v>
      </c>
      <c r="D258" s="690" t="s">
        <v>54</v>
      </c>
      <c r="E258" s="690">
        <v>46009</v>
      </c>
      <c r="F258" s="690" t="s">
        <v>53</v>
      </c>
      <c r="G258" s="691" t="s">
        <v>1248</v>
      </c>
      <c r="H258" s="692">
        <v>54</v>
      </c>
      <c r="I258" s="692" t="s">
        <v>742</v>
      </c>
      <c r="J258" s="692" t="s">
        <v>30</v>
      </c>
      <c r="K258" s="690">
        <v>46077</v>
      </c>
      <c r="L258" s="692" t="s">
        <v>110</v>
      </c>
      <c r="M258" s="812">
        <v>58240</v>
      </c>
      <c r="N258" s="932"/>
      <c r="O258" s="942"/>
      <c r="P258" s="812">
        <v>58240</v>
      </c>
      <c r="Q258" s="692" t="s">
        <v>110</v>
      </c>
      <c r="R258" s="1373" t="s">
        <v>38</v>
      </c>
      <c r="S258" s="1000">
        <v>46077</v>
      </c>
      <c r="T258" s="696">
        <v>3599</v>
      </c>
      <c r="U258" s="813">
        <v>3613</v>
      </c>
      <c r="V258" s="3">
        <f>IFERROR(Table5[[#This Row],[Actual Redline Completed Footage UG]]/Table5[[#This Row],[Footage UG]], 0)</f>
        <v>1.0038899694359544</v>
      </c>
      <c r="W258" s="706">
        <v>46085</v>
      </c>
      <c r="X258" s="1213">
        <v>1</v>
      </c>
      <c r="Y258" s="1213">
        <v>1</v>
      </c>
      <c r="Z258" s="1213">
        <v>1</v>
      </c>
      <c r="AA258" s="363">
        <v>46125</v>
      </c>
      <c r="AB258" s="363">
        <v>46125</v>
      </c>
      <c r="AC258" s="699" t="s">
        <v>1249</v>
      </c>
    </row>
    <row r="259" spans="1:29" ht="39.75" customHeight="1">
      <c r="A259" s="811" t="s">
        <v>1250</v>
      </c>
      <c r="B259" s="377" t="s">
        <v>34</v>
      </c>
      <c r="C259" s="690">
        <v>46096</v>
      </c>
      <c r="D259" s="1274" t="s">
        <v>52</v>
      </c>
      <c r="E259" s="701">
        <v>46077</v>
      </c>
      <c r="F259" s="702" t="s">
        <v>53</v>
      </c>
      <c r="G259" s="1274" t="s">
        <v>1251</v>
      </c>
      <c r="H259" s="703">
        <v>0</v>
      </c>
      <c r="I259" s="372" t="s">
        <v>742</v>
      </c>
      <c r="J259" s="1201" t="s">
        <v>30</v>
      </c>
      <c r="K259" s="701" t="s">
        <v>260</v>
      </c>
      <c r="L259" s="1201" t="s">
        <v>110</v>
      </c>
      <c r="M259" s="913">
        <v>73653.899999999994</v>
      </c>
      <c r="N259" s="713"/>
      <c r="O259" s="942"/>
      <c r="P259" s="913">
        <v>73653.899999999994</v>
      </c>
      <c r="Q259" s="1201" t="s">
        <v>110</v>
      </c>
      <c r="R259" s="1373" t="s">
        <v>38</v>
      </c>
      <c r="S259" s="1255">
        <v>46077</v>
      </c>
      <c r="T259" s="1256">
        <v>6668</v>
      </c>
      <c r="U259" s="1378">
        <v>6668</v>
      </c>
      <c r="V259" s="365">
        <f ca="1">IFERROR($V259/$U259, 0)</f>
        <v>1</v>
      </c>
      <c r="W259" s="370">
        <v>46090</v>
      </c>
      <c r="X259" s="698">
        <v>1</v>
      </c>
      <c r="Y259" s="698">
        <v>0</v>
      </c>
      <c r="Z259" s="1258">
        <v>0</v>
      </c>
      <c r="AA259" s="363">
        <v>46120</v>
      </c>
      <c r="AB259" s="363">
        <v>46120</v>
      </c>
      <c r="AC259" s="995"/>
    </row>
    <row r="260" spans="1:29" ht="39.75" customHeight="1">
      <c r="A260" s="297" t="s">
        <v>134</v>
      </c>
      <c r="B260" s="311" t="s">
        <v>34</v>
      </c>
      <c r="C260" s="19">
        <v>45711</v>
      </c>
      <c r="D260" s="18" t="s">
        <v>56</v>
      </c>
      <c r="E260" s="19">
        <v>45707</v>
      </c>
      <c r="F260" s="18" t="s">
        <v>1252</v>
      </c>
      <c r="G260" s="303" t="s">
        <v>135</v>
      </c>
      <c r="H260" s="20">
        <v>0</v>
      </c>
      <c r="I260" s="304" t="s">
        <v>742</v>
      </c>
      <c r="J260" s="20" t="s">
        <v>30</v>
      </c>
      <c r="K260" s="19">
        <v>45701</v>
      </c>
      <c r="L260" s="20" t="s">
        <v>110</v>
      </c>
      <c r="M260" s="343">
        <v>111163</v>
      </c>
      <c r="N260" s="555"/>
      <c r="O260" s="555"/>
      <c r="P260" s="343">
        <f>SUM(N35+O260)</f>
        <v>56001</v>
      </c>
      <c r="Q260" s="1324" t="s">
        <v>110</v>
      </c>
      <c r="R260" s="1354" t="s">
        <v>38</v>
      </c>
      <c r="S260" s="502">
        <v>45718</v>
      </c>
      <c r="T260" s="9">
        <v>7805</v>
      </c>
      <c r="U260" s="387">
        <v>7969</v>
      </c>
      <c r="V260" s="29">
        <f>IFERROR(Table5[[#This Row],[Actual Redline Completed Footage UG]]/Table5[[#This Row],[Footage UG]], 0)</f>
        <v>1.0210121716848175</v>
      </c>
      <c r="W260" s="502">
        <v>45740</v>
      </c>
      <c r="X260" s="383">
        <v>1</v>
      </c>
      <c r="Y260" s="280">
        <v>1</v>
      </c>
      <c r="Z260" s="280">
        <v>1</v>
      </c>
      <c r="AA260" s="370">
        <v>45854</v>
      </c>
      <c r="AB260" s="373" t="s">
        <v>849</v>
      </c>
      <c r="AC260" s="11"/>
    </row>
    <row r="261" spans="1:29" ht="39.75" customHeight="1">
      <c r="A261" s="811" t="s">
        <v>1253</v>
      </c>
      <c r="B261" s="377" t="s">
        <v>34</v>
      </c>
      <c r="C261" s="690">
        <v>46040</v>
      </c>
      <c r="D261" s="366" t="s">
        <v>50</v>
      </c>
      <c r="E261" s="701">
        <v>46077</v>
      </c>
      <c r="F261" s="702"/>
      <c r="G261" s="702" t="s">
        <v>1254</v>
      </c>
      <c r="H261" s="703">
        <v>0</v>
      </c>
      <c r="I261" s="372" t="s">
        <v>742</v>
      </c>
      <c r="J261" s="703" t="s">
        <v>30</v>
      </c>
      <c r="K261" s="701" t="s">
        <v>260</v>
      </c>
      <c r="L261" s="703" t="s">
        <v>110</v>
      </c>
      <c r="M261" s="913">
        <v>1675.2</v>
      </c>
      <c r="N261" s="343"/>
      <c r="O261" s="575"/>
      <c r="P261" s="574">
        <f>SUM(N36+O261)</f>
        <v>82620</v>
      </c>
      <c r="Q261" s="703" t="s">
        <v>110</v>
      </c>
      <c r="R261" s="1355" t="s">
        <v>38</v>
      </c>
      <c r="S261" s="788">
        <v>46077</v>
      </c>
      <c r="T261" s="707">
        <v>123</v>
      </c>
      <c r="U261" s="813">
        <v>130</v>
      </c>
      <c r="V261" s="3">
        <f>IFERROR(Table5[[#This Row],[Actual Redline Completed Footage UG]]/Table5[[#This Row],[Footage UG]], 0)</f>
        <v>1.056910569105691</v>
      </c>
      <c r="W261" s="706">
        <v>46098</v>
      </c>
      <c r="X261" s="698">
        <v>1</v>
      </c>
      <c r="Y261" s="280">
        <v>1</v>
      </c>
      <c r="Z261" s="280">
        <v>1</v>
      </c>
      <c r="AA261" s="370">
        <v>46104</v>
      </c>
      <c r="AB261" s="370">
        <v>46104</v>
      </c>
      <c r="AC261" s="699" t="s">
        <v>1255</v>
      </c>
    </row>
    <row r="262" spans="1:29" ht="39.75" customHeight="1">
      <c r="A262" s="639" t="s">
        <v>142</v>
      </c>
      <c r="B262" s="377" t="s">
        <v>34</v>
      </c>
      <c r="C262" s="360">
        <v>45991</v>
      </c>
      <c r="D262" s="366" t="s">
        <v>50</v>
      </c>
      <c r="E262" s="367">
        <v>45880</v>
      </c>
      <c r="F262" s="366" t="s">
        <v>55</v>
      </c>
      <c r="G262" s="368" t="s">
        <v>143</v>
      </c>
      <c r="H262" s="369">
        <v>0</v>
      </c>
      <c r="I262" s="372" t="s">
        <v>742</v>
      </c>
      <c r="J262" s="369" t="s">
        <v>30</v>
      </c>
      <c r="K262" s="367">
        <v>45881</v>
      </c>
      <c r="L262" s="369" t="s">
        <v>110</v>
      </c>
      <c r="M262" s="574">
        <v>4815.6499999999996</v>
      </c>
      <c r="N262" s="416"/>
      <c r="O262" s="416"/>
      <c r="P262" s="574">
        <f>SUM(N37+O262)</f>
        <v>25405</v>
      </c>
      <c r="Q262" s="369" t="s">
        <v>110</v>
      </c>
      <c r="R262" s="1354" t="s">
        <v>38</v>
      </c>
      <c r="S262" s="502">
        <v>45881</v>
      </c>
      <c r="T262" s="9">
        <v>321</v>
      </c>
      <c r="U262" s="382">
        <v>367</v>
      </c>
      <c r="V262" s="3">
        <f>IFERROR($U262/$T262, 0)</f>
        <v>1.1433021806853583</v>
      </c>
      <c r="W262" s="502">
        <v>45905</v>
      </c>
      <c r="X262" s="280">
        <v>0</v>
      </c>
      <c r="Y262" s="280">
        <v>0</v>
      </c>
      <c r="Z262" s="280">
        <v>0</v>
      </c>
      <c r="AA262" s="373" t="s">
        <v>849</v>
      </c>
      <c r="AB262" s="373" t="s">
        <v>849</v>
      </c>
      <c r="AC262" s="389" t="s">
        <v>1256</v>
      </c>
    </row>
    <row r="263" spans="1:29" ht="39.75" customHeight="1">
      <c r="A263" s="811" t="s">
        <v>1257</v>
      </c>
      <c r="B263" s="377" t="s">
        <v>34</v>
      </c>
      <c r="C263" s="690">
        <v>46040</v>
      </c>
      <c r="D263" s="702" t="s">
        <v>54</v>
      </c>
      <c r="E263" s="701">
        <v>46042</v>
      </c>
      <c r="F263" s="702" t="s">
        <v>53</v>
      </c>
      <c r="G263" s="702"/>
      <c r="H263" s="703">
        <v>0</v>
      </c>
      <c r="I263" s="372" t="s">
        <v>742</v>
      </c>
      <c r="J263" s="703" t="s">
        <v>30</v>
      </c>
      <c r="K263" s="701" t="s">
        <v>260</v>
      </c>
      <c r="L263" s="703" t="s">
        <v>110</v>
      </c>
      <c r="M263" s="913">
        <v>45312.55</v>
      </c>
      <c r="N263" s="932"/>
      <c r="O263" s="416"/>
      <c r="P263" s="574">
        <f>SUM(N38+O263)</f>
        <v>70778</v>
      </c>
      <c r="Q263" s="703" t="s">
        <v>110</v>
      </c>
      <c r="R263" s="1355" t="s">
        <v>38</v>
      </c>
      <c r="S263" s="788">
        <v>46044</v>
      </c>
      <c r="T263" s="707">
        <v>3683</v>
      </c>
      <c r="U263" s="813">
        <v>3713</v>
      </c>
      <c r="V263" s="3">
        <f>IFERROR(Table5[[#This Row],[Actual Redline Completed Footage UG]]/Table5[[#This Row],[Footage UG]], 0)</f>
        <v>1.0081455335324463</v>
      </c>
      <c r="W263" s="706">
        <v>46050</v>
      </c>
      <c r="X263" s="698">
        <v>1</v>
      </c>
      <c r="Y263" s="280">
        <v>1</v>
      </c>
      <c r="Z263" s="280">
        <v>1</v>
      </c>
      <c r="AA263" s="363">
        <v>46073</v>
      </c>
      <c r="AB263" s="363">
        <v>46073</v>
      </c>
      <c r="AC263" s="699" t="s">
        <v>1258</v>
      </c>
    </row>
    <row r="264" spans="1:29" ht="39.75" customHeight="1">
      <c r="A264" s="811" t="s">
        <v>1259</v>
      </c>
      <c r="B264" s="377" t="s">
        <v>34</v>
      </c>
      <c r="C264" s="690">
        <v>46040</v>
      </c>
      <c r="D264" s="702" t="s">
        <v>1260</v>
      </c>
      <c r="E264" s="701">
        <v>46034</v>
      </c>
      <c r="F264" s="702" t="s">
        <v>53</v>
      </c>
      <c r="G264" s="702"/>
      <c r="H264" s="703">
        <v>76</v>
      </c>
      <c r="I264" s="372" t="s">
        <v>742</v>
      </c>
      <c r="J264" s="1078" t="s">
        <v>30</v>
      </c>
      <c r="K264" s="701">
        <v>46036</v>
      </c>
      <c r="L264" s="703" t="s">
        <v>110</v>
      </c>
      <c r="M264" s="913">
        <v>64325</v>
      </c>
      <c r="N264" s="932"/>
      <c r="O264" s="416"/>
      <c r="P264" s="574">
        <f>SUM(N39+O264)</f>
        <v>70664</v>
      </c>
      <c r="Q264" s="703" t="s">
        <v>110</v>
      </c>
      <c r="R264" s="1355" t="s">
        <v>38</v>
      </c>
      <c r="S264" s="788">
        <v>46034</v>
      </c>
      <c r="T264" s="707">
        <v>8189</v>
      </c>
      <c r="U264" s="813">
        <v>8349</v>
      </c>
      <c r="V264" s="3">
        <f>IFERROR(Table5[[#This Row],[Actual Redline Completed Footage UG]]/Table5[[#This Row],[Footage UG]], 0)</f>
        <v>1.0195384051776775</v>
      </c>
      <c r="W264" s="706">
        <v>46042</v>
      </c>
      <c r="X264" s="280">
        <v>1</v>
      </c>
      <c r="Y264" s="280">
        <v>1</v>
      </c>
      <c r="Z264" s="280">
        <v>1</v>
      </c>
      <c r="AA264" s="373" t="s">
        <v>849</v>
      </c>
      <c r="AB264" s="373" t="s">
        <v>849</v>
      </c>
      <c r="AC264" s="699" t="s">
        <v>1261</v>
      </c>
    </row>
    <row r="265" spans="1:29" ht="39.75" customHeight="1">
      <c r="A265" s="559" t="s">
        <v>1262</v>
      </c>
      <c r="B265" s="377" t="s">
        <v>34</v>
      </c>
      <c r="C265" s="690">
        <v>46040</v>
      </c>
      <c r="D265" s="366" t="s">
        <v>58</v>
      </c>
      <c r="E265" s="367">
        <v>46027</v>
      </c>
      <c r="F265" s="366" t="s">
        <v>53</v>
      </c>
      <c r="G265" s="702"/>
      <c r="H265" s="1004">
        <v>109</v>
      </c>
      <c r="I265" s="372" t="s">
        <v>742</v>
      </c>
      <c r="J265" s="1078" t="s">
        <v>30</v>
      </c>
      <c r="K265" s="367">
        <v>45663</v>
      </c>
      <c r="L265" s="703" t="s">
        <v>110</v>
      </c>
      <c r="M265" s="1277">
        <v>123587.5</v>
      </c>
      <c r="N265" s="932"/>
      <c r="O265" s="942"/>
      <c r="P265" s="574">
        <f>SUM(N40+O265)</f>
        <v>70432</v>
      </c>
      <c r="Q265" s="1004" t="s">
        <v>110</v>
      </c>
      <c r="R265" s="1356" t="s">
        <v>38</v>
      </c>
      <c r="S265" s="1360">
        <v>46008</v>
      </c>
      <c r="T265" s="1007">
        <v>5450</v>
      </c>
      <c r="U265" s="1271">
        <v>5628</v>
      </c>
      <c r="V265" s="3">
        <f>IFERROR(Table5[[#This Row],[Actual Redline Completed Footage UG]]/Table5[[#This Row],[Footage UG]], 0)</f>
        <v>1.0326605504587156</v>
      </c>
      <c r="W265" s="1006">
        <v>46034</v>
      </c>
      <c r="X265" s="280">
        <v>1</v>
      </c>
      <c r="Y265" s="280">
        <v>1</v>
      </c>
      <c r="Z265" s="280">
        <v>1</v>
      </c>
      <c r="AA265" s="373" t="s">
        <v>849</v>
      </c>
      <c r="AB265" s="373" t="s">
        <v>849</v>
      </c>
      <c r="AC265" s="699" t="s">
        <v>1263</v>
      </c>
    </row>
    <row r="266" spans="1:29" ht="39.75" customHeight="1">
      <c r="A266" s="559" t="s">
        <v>1264</v>
      </c>
      <c r="B266" s="377" t="s">
        <v>37</v>
      </c>
      <c r="C266" s="360">
        <v>46006</v>
      </c>
      <c r="D266" s="366" t="s">
        <v>52</v>
      </c>
      <c r="E266" s="367">
        <v>45987</v>
      </c>
      <c r="F266" s="366" t="s">
        <v>51</v>
      </c>
      <c r="G266" s="368" t="s">
        <v>1265</v>
      </c>
      <c r="H266" s="369">
        <v>35</v>
      </c>
      <c r="I266" s="372" t="s">
        <v>742</v>
      </c>
      <c r="J266" s="369" t="s">
        <v>30</v>
      </c>
      <c r="K266" s="367" t="s">
        <v>260</v>
      </c>
      <c r="L266" s="369" t="s">
        <v>110</v>
      </c>
      <c r="M266" s="912">
        <v>35942</v>
      </c>
      <c r="N266" s="932"/>
      <c r="O266" s="416"/>
      <c r="P266" s="574">
        <f>SUM(N41+O266)</f>
        <v>80572.5</v>
      </c>
      <c r="Q266" s="369" t="s">
        <v>110</v>
      </c>
      <c r="R266" s="1354" t="s">
        <v>38</v>
      </c>
      <c r="S266" s="502">
        <v>45992</v>
      </c>
      <c r="T266" s="9">
        <v>2801</v>
      </c>
      <c r="U266" s="382">
        <v>2817</v>
      </c>
      <c r="V266" s="3">
        <f>IFERROR(Table5[[#This Row],[Actual Redline Completed Footage UG]]/Table5[[#This Row],[Footage UG]], 0)</f>
        <v>1.0057122456265619</v>
      </c>
      <c r="W266" s="370">
        <v>46000</v>
      </c>
      <c r="X266" s="280">
        <v>0</v>
      </c>
      <c r="Y266" s="280">
        <v>0</v>
      </c>
      <c r="Z266" s="280">
        <v>0</v>
      </c>
      <c r="AA266" s="373" t="s">
        <v>849</v>
      </c>
      <c r="AB266" s="373" t="s">
        <v>849</v>
      </c>
      <c r="AC266" s="808" t="s">
        <v>1266</v>
      </c>
    </row>
    <row r="267" spans="1:29" ht="39.75" customHeight="1">
      <c r="A267" s="559" t="s">
        <v>1267</v>
      </c>
      <c r="B267" s="377" t="s">
        <v>37</v>
      </c>
      <c r="C267" s="360">
        <v>46006</v>
      </c>
      <c r="D267" s="366" t="s">
        <v>52</v>
      </c>
      <c r="E267" s="367">
        <v>45975</v>
      </c>
      <c r="F267" s="366" t="s">
        <v>51</v>
      </c>
      <c r="G267" s="368" t="s">
        <v>1268</v>
      </c>
      <c r="H267" s="369">
        <v>86</v>
      </c>
      <c r="I267" s="372" t="s">
        <v>742</v>
      </c>
      <c r="J267" s="1078" t="s">
        <v>30</v>
      </c>
      <c r="K267" s="367" t="s">
        <v>260</v>
      </c>
      <c r="L267" s="369" t="s">
        <v>110</v>
      </c>
      <c r="M267" s="912">
        <v>111432</v>
      </c>
      <c r="N267" s="555"/>
      <c r="O267" s="958"/>
      <c r="P267" s="574">
        <f>SUM(N42+O267)</f>
        <v>44479.5</v>
      </c>
      <c r="Q267" s="369" t="s">
        <v>110</v>
      </c>
      <c r="R267" s="1354" t="s">
        <v>38</v>
      </c>
      <c r="S267" s="502">
        <v>45979</v>
      </c>
      <c r="T267" s="9">
        <v>9272</v>
      </c>
      <c r="U267" s="382">
        <v>9385</v>
      </c>
      <c r="V267" s="3">
        <f>IFERROR(Table5[[#This Row],[Actual Redline Completed Footage UG]]/Table5[[#This Row],[Footage UG]], 0)</f>
        <v>1.0121872303710095</v>
      </c>
      <c r="W267" s="370">
        <v>45985</v>
      </c>
      <c r="X267" s="280">
        <v>0</v>
      </c>
      <c r="Y267" s="280">
        <v>0</v>
      </c>
      <c r="Z267" s="280">
        <v>0</v>
      </c>
      <c r="AA267" s="373" t="s">
        <v>849</v>
      </c>
      <c r="AB267" s="373" t="s">
        <v>849</v>
      </c>
      <c r="AC267" s="808" t="s">
        <v>1269</v>
      </c>
    </row>
    <row r="268" spans="1:29" ht="39.75" customHeight="1">
      <c r="A268" s="559" t="s">
        <v>1270</v>
      </c>
      <c r="B268" s="377" t="s">
        <v>37</v>
      </c>
      <c r="C268" s="360">
        <v>46006</v>
      </c>
      <c r="D268" s="366" t="s">
        <v>52</v>
      </c>
      <c r="E268" s="367">
        <v>45980</v>
      </c>
      <c r="F268" s="366" t="s">
        <v>51</v>
      </c>
      <c r="G268" s="368" t="s">
        <v>1271</v>
      </c>
      <c r="H268" s="369">
        <v>75</v>
      </c>
      <c r="I268" s="372" t="s">
        <v>742</v>
      </c>
      <c r="J268" s="369" t="s">
        <v>30</v>
      </c>
      <c r="K268" s="367" t="s">
        <v>260</v>
      </c>
      <c r="L268" s="369" t="s">
        <v>110</v>
      </c>
      <c r="M268" s="912">
        <v>82330</v>
      </c>
      <c r="N268" s="555"/>
      <c r="O268" s="958"/>
      <c r="P268" s="574">
        <f>SUM(N43+O268)</f>
        <v>50928.5</v>
      </c>
      <c r="Q268" s="369" t="s">
        <v>110</v>
      </c>
      <c r="R268" s="1354" t="s">
        <v>38</v>
      </c>
      <c r="S268" s="502">
        <v>45965</v>
      </c>
      <c r="T268" s="9">
        <v>7126</v>
      </c>
      <c r="U268" s="382">
        <v>7033</v>
      </c>
      <c r="V268" s="3">
        <f>IFERROR(Table5[[#This Row],[Actual Redline Completed Footage UG]]/Table5[[#This Row],[Footage UG]], 0)</f>
        <v>0.98694920011226495</v>
      </c>
      <c r="W268" s="370">
        <v>45982</v>
      </c>
      <c r="X268" s="280">
        <v>0</v>
      </c>
      <c r="Y268" s="280">
        <v>0</v>
      </c>
      <c r="Z268" s="280">
        <v>0</v>
      </c>
      <c r="AA268" s="373" t="s">
        <v>849</v>
      </c>
      <c r="AB268" s="373" t="s">
        <v>849</v>
      </c>
      <c r="AC268" s="808" t="s">
        <v>1272</v>
      </c>
    </row>
    <row r="269" spans="1:29" ht="39.75" customHeight="1">
      <c r="A269" s="811" t="s">
        <v>1273</v>
      </c>
      <c r="B269" s="691" t="s">
        <v>31</v>
      </c>
      <c r="C269" s="690">
        <v>46073</v>
      </c>
      <c r="D269" s="690" t="s">
        <v>965</v>
      </c>
      <c r="E269" s="701">
        <v>46041</v>
      </c>
      <c r="F269" s="691" t="s">
        <v>57</v>
      </c>
      <c r="G269" s="702" t="s">
        <v>1274</v>
      </c>
      <c r="H269" s="692">
        <v>67</v>
      </c>
      <c r="I269" s="1074" t="s">
        <v>742</v>
      </c>
      <c r="J269" s="692" t="s">
        <v>30</v>
      </c>
      <c r="K269" s="701">
        <v>46038</v>
      </c>
      <c r="L269" s="703" t="s">
        <v>110</v>
      </c>
      <c r="M269" s="913">
        <v>66854</v>
      </c>
      <c r="N269" s="343"/>
      <c r="O269" s="942"/>
      <c r="P269" s="574">
        <f>SUM(N44+O269)</f>
        <v>83033</v>
      </c>
      <c r="Q269" s="703" t="s">
        <v>110</v>
      </c>
      <c r="R269" s="1355" t="s">
        <v>38</v>
      </c>
      <c r="S269" s="788">
        <v>46029</v>
      </c>
      <c r="T269" s="707">
        <v>5534</v>
      </c>
      <c r="U269" s="813">
        <v>5407</v>
      </c>
      <c r="V269" s="3">
        <f>IFERROR(Table5[[#This Row],[Actual Redline Completed Footage UG]]/Table5[[#This Row],[Footage UG]], 0)</f>
        <v>0.97705095771593786</v>
      </c>
      <c r="W269" s="706">
        <v>46069</v>
      </c>
      <c r="X269" s="280">
        <v>1</v>
      </c>
      <c r="Y269" s="280">
        <v>1</v>
      </c>
      <c r="Z269" s="464">
        <v>1</v>
      </c>
      <c r="AA269" s="363">
        <v>46079</v>
      </c>
      <c r="AB269" s="363">
        <v>46101</v>
      </c>
      <c r="AC269" s="699" t="s">
        <v>1275</v>
      </c>
    </row>
    <row r="270" spans="1:29" ht="39.75" customHeight="1">
      <c r="A270" s="811" t="s">
        <v>1276</v>
      </c>
      <c r="B270" s="691" t="s">
        <v>31</v>
      </c>
      <c r="C270" s="690">
        <v>46101</v>
      </c>
      <c r="D270" s="690" t="s">
        <v>965</v>
      </c>
      <c r="E270" s="690">
        <v>46042</v>
      </c>
      <c r="F270" s="691" t="s">
        <v>57</v>
      </c>
      <c r="G270" s="691" t="s">
        <v>1277</v>
      </c>
      <c r="H270" s="692">
        <v>65</v>
      </c>
      <c r="I270" s="1074" t="s">
        <v>742</v>
      </c>
      <c r="J270" s="692" t="s">
        <v>30</v>
      </c>
      <c r="K270" s="690">
        <v>46028</v>
      </c>
      <c r="L270" s="703" t="s">
        <v>110</v>
      </c>
      <c r="M270" s="812">
        <v>60922</v>
      </c>
      <c r="N270" s="343"/>
      <c r="O270" s="575"/>
      <c r="P270" s="574">
        <f>SUM(N45+O270)</f>
        <v>45744</v>
      </c>
      <c r="Q270" s="703" t="s">
        <v>110</v>
      </c>
      <c r="R270" s="1355" t="s">
        <v>38</v>
      </c>
      <c r="S270" s="730">
        <v>46029</v>
      </c>
      <c r="T270" s="333">
        <v>4907</v>
      </c>
      <c r="U270" s="813">
        <v>4808</v>
      </c>
      <c r="V270" s="3">
        <f>IFERROR(Table5[[#This Row],[Actual Redline Completed Footage UG]]/Table5[[#This Row],[Footage UG]], 0)</f>
        <v>0.97982474016710819</v>
      </c>
      <c r="W270" s="706">
        <v>46072</v>
      </c>
      <c r="X270" s="698">
        <v>1</v>
      </c>
      <c r="Y270" s="698">
        <v>1</v>
      </c>
      <c r="Z270" s="698">
        <v>1</v>
      </c>
      <c r="AA270" s="363">
        <v>46091</v>
      </c>
      <c r="AB270" s="373" t="s">
        <v>849</v>
      </c>
      <c r="AC270" s="699" t="s">
        <v>1278</v>
      </c>
    </row>
    <row r="271" spans="1:29" ht="39.75" customHeight="1">
      <c r="A271" s="811" t="s">
        <v>1279</v>
      </c>
      <c r="B271" s="691" t="s">
        <v>31</v>
      </c>
      <c r="C271" s="690">
        <v>46101</v>
      </c>
      <c r="D271" s="690" t="s">
        <v>56</v>
      </c>
      <c r="E271" s="690">
        <v>46042</v>
      </c>
      <c r="F271" s="691" t="s">
        <v>61</v>
      </c>
      <c r="G271" s="691" t="s">
        <v>1280</v>
      </c>
      <c r="H271" s="692">
        <v>79</v>
      </c>
      <c r="I271" s="1074" t="s">
        <v>742</v>
      </c>
      <c r="J271" s="692" t="s">
        <v>30</v>
      </c>
      <c r="K271" s="367" t="s">
        <v>260</v>
      </c>
      <c r="L271" s="703" t="s">
        <v>110</v>
      </c>
      <c r="M271" s="812">
        <v>59768</v>
      </c>
      <c r="N271" s="343"/>
      <c r="O271" s="575"/>
      <c r="P271" s="574">
        <f>SUM(N46+O271)</f>
        <v>52525.5</v>
      </c>
      <c r="Q271" s="703" t="s">
        <v>110</v>
      </c>
      <c r="R271" s="1355" t="s">
        <v>38</v>
      </c>
      <c r="S271" s="730">
        <v>46029</v>
      </c>
      <c r="T271" s="333">
        <v>4862</v>
      </c>
      <c r="U271" s="813">
        <v>4880</v>
      </c>
      <c r="V271" s="3">
        <f>IFERROR(Table5[[#This Row],[Actual Redline Completed Footage UG]]/Table5[[#This Row],[Footage UG]], 0)</f>
        <v>1.0037021801727684</v>
      </c>
      <c r="W271" s="706">
        <v>46091</v>
      </c>
      <c r="X271" s="698">
        <v>1</v>
      </c>
      <c r="Y271" s="698">
        <v>1</v>
      </c>
      <c r="Z271" s="698">
        <v>1</v>
      </c>
      <c r="AA271" s="363">
        <v>46101</v>
      </c>
      <c r="AB271" s="363">
        <v>46105</v>
      </c>
      <c r="AC271" s="699" t="s">
        <v>1281</v>
      </c>
    </row>
    <row r="272" spans="1:29" ht="39.75" customHeight="1">
      <c r="A272" s="811" t="s">
        <v>1282</v>
      </c>
      <c r="B272" s="691" t="s">
        <v>31</v>
      </c>
      <c r="C272" s="690">
        <v>46101</v>
      </c>
      <c r="D272" s="690" t="s">
        <v>56</v>
      </c>
      <c r="E272" s="701">
        <v>46042</v>
      </c>
      <c r="F272" s="691" t="s">
        <v>61</v>
      </c>
      <c r="G272" s="702" t="s">
        <v>1283</v>
      </c>
      <c r="H272" s="692">
        <v>55</v>
      </c>
      <c r="I272" s="1074" t="s">
        <v>742</v>
      </c>
      <c r="J272" s="692" t="s">
        <v>30</v>
      </c>
      <c r="K272" s="701">
        <v>46038</v>
      </c>
      <c r="L272" s="703" t="s">
        <v>110</v>
      </c>
      <c r="M272" s="913">
        <v>44782</v>
      </c>
      <c r="N272" s="41"/>
      <c r="O272" s="575"/>
      <c r="P272" s="574">
        <f>SUM(N47+O272)</f>
        <v>39597.5</v>
      </c>
      <c r="Q272" s="703" t="s">
        <v>110</v>
      </c>
      <c r="R272" s="1355" t="s">
        <v>38</v>
      </c>
      <c r="S272" s="788">
        <v>46029</v>
      </c>
      <c r="T272" s="707">
        <v>3690</v>
      </c>
      <c r="U272" s="813">
        <v>3784</v>
      </c>
      <c r="V272" s="3">
        <f>IFERROR(Table5[[#This Row],[Actual Redline Completed Footage UG]]/Table5[[#This Row],[Footage UG]], 0)</f>
        <v>1.0254742547425475</v>
      </c>
      <c r="W272" s="706">
        <v>46083</v>
      </c>
      <c r="X272" s="698">
        <v>1</v>
      </c>
      <c r="Y272" s="280">
        <v>1</v>
      </c>
      <c r="Z272" s="464">
        <v>1</v>
      </c>
      <c r="AA272" s="363">
        <v>46101</v>
      </c>
      <c r="AB272" s="363">
        <v>46105</v>
      </c>
      <c r="AC272" s="699" t="s">
        <v>1284</v>
      </c>
    </row>
    <row r="273" spans="1:29" ht="39.75" customHeight="1">
      <c r="A273" s="811" t="s">
        <v>1285</v>
      </c>
      <c r="B273" s="691" t="s">
        <v>31</v>
      </c>
      <c r="C273" s="753">
        <v>45838</v>
      </c>
      <c r="D273" s="454" t="s">
        <v>1064</v>
      </c>
      <c r="E273" s="749">
        <v>46084</v>
      </c>
      <c r="F273" s="689" t="s">
        <v>57</v>
      </c>
      <c r="G273" s="691" t="s">
        <v>1286</v>
      </c>
      <c r="H273" s="692">
        <v>26</v>
      </c>
      <c r="I273" s="1074" t="s">
        <v>742</v>
      </c>
      <c r="J273" s="692" t="s">
        <v>30</v>
      </c>
      <c r="K273" s="367" t="s">
        <v>260</v>
      </c>
      <c r="L273" s="692" t="s">
        <v>110</v>
      </c>
      <c r="M273" s="812">
        <v>12781.6</v>
      </c>
      <c r="N273" s="41"/>
      <c r="O273" s="575"/>
      <c r="P273" s="812">
        <v>12781.6</v>
      </c>
      <c r="Q273" s="692" t="s">
        <v>110</v>
      </c>
      <c r="R273" s="1373" t="s">
        <v>38</v>
      </c>
      <c r="S273" s="695">
        <v>46084</v>
      </c>
      <c r="T273" s="333">
        <v>937</v>
      </c>
      <c r="U273" s="813">
        <v>923</v>
      </c>
      <c r="V273" s="3">
        <f>IFERROR(Table5[[#This Row],[Actual Redline Completed Footage UG]]/Table5[[#This Row],[Footage UG]], 0)</f>
        <v>0.98505869797225187</v>
      </c>
      <c r="W273" s="706">
        <v>46098</v>
      </c>
      <c r="X273" s="698">
        <v>1</v>
      </c>
      <c r="Y273" s="698">
        <v>1</v>
      </c>
      <c r="Z273" s="1213">
        <v>1</v>
      </c>
      <c r="AA273" s="370">
        <v>46112</v>
      </c>
      <c r="AB273" s="370">
        <v>46112</v>
      </c>
      <c r="AC273" s="729" t="s">
        <v>1287</v>
      </c>
    </row>
    <row r="274" spans="1:29" ht="39.75" customHeight="1">
      <c r="A274" s="1286" t="s">
        <v>1288</v>
      </c>
      <c r="B274" s="1314" t="s">
        <v>31</v>
      </c>
      <c r="C274" s="1288">
        <v>46073</v>
      </c>
      <c r="D274" s="1288" t="s">
        <v>965</v>
      </c>
      <c r="E274" s="1288">
        <v>46045</v>
      </c>
      <c r="F274" s="1314" t="s">
        <v>57</v>
      </c>
      <c r="G274" s="1314"/>
      <c r="H274" s="1254">
        <v>81</v>
      </c>
      <c r="I274" s="1265" t="s">
        <v>542</v>
      </c>
      <c r="J274" s="1254" t="s">
        <v>30</v>
      </c>
      <c r="K274" s="1288">
        <v>46027</v>
      </c>
      <c r="L274" s="1254" t="s">
        <v>110</v>
      </c>
      <c r="M274" s="1315">
        <v>53152.33</v>
      </c>
      <c r="N274" s="41"/>
      <c r="O274" s="575"/>
      <c r="P274" s="1315">
        <v>53152.33</v>
      </c>
      <c r="Q274" s="1254" t="s">
        <v>110</v>
      </c>
      <c r="R274" s="1376" t="s">
        <v>38</v>
      </c>
      <c r="S274" s="1318">
        <v>46027</v>
      </c>
      <c r="T274" s="1377">
        <v>3323</v>
      </c>
      <c r="U274" s="1378">
        <v>3445</v>
      </c>
      <c r="V274" s="3">
        <f>IFERROR(Table5[[#This Row],[Actual Redline Completed Footage UG]]/Table5[[#This Row],[Footage UG]], 0)</f>
        <v>1.0367138128197413</v>
      </c>
      <c r="W274" s="1255">
        <v>46056</v>
      </c>
      <c r="X274" s="1213">
        <v>1</v>
      </c>
      <c r="Y274" s="1213">
        <v>1</v>
      </c>
      <c r="Z274" s="1213">
        <v>1</v>
      </c>
      <c r="AA274" s="370">
        <v>46101</v>
      </c>
      <c r="AB274" s="363">
        <v>46101</v>
      </c>
      <c r="AC274" s="1276" t="s">
        <v>1289</v>
      </c>
    </row>
    <row r="275" spans="1:29" ht="39.75" customHeight="1">
      <c r="A275" s="811" t="s">
        <v>1290</v>
      </c>
      <c r="B275" s="691" t="s">
        <v>31</v>
      </c>
      <c r="C275" s="690">
        <v>46073</v>
      </c>
      <c r="D275" s="690" t="s">
        <v>965</v>
      </c>
      <c r="E275" s="690"/>
      <c r="F275" s="691" t="s">
        <v>57</v>
      </c>
      <c r="G275" s="691" t="s">
        <v>1291</v>
      </c>
      <c r="H275" s="692">
        <v>0</v>
      </c>
      <c r="I275" s="1074" t="s">
        <v>742</v>
      </c>
      <c r="J275" s="692" t="s">
        <v>30</v>
      </c>
      <c r="K275" s="749" t="s">
        <v>260</v>
      </c>
      <c r="L275" s="692" t="s">
        <v>110</v>
      </c>
      <c r="M275" s="812">
        <v>38359.1</v>
      </c>
      <c r="N275" s="555"/>
      <c r="O275" s="575"/>
      <c r="P275" s="574">
        <f>SUM(N48+O275)</f>
        <v>14042</v>
      </c>
      <c r="Q275" s="692" t="s">
        <v>110</v>
      </c>
      <c r="R275" s="1355" t="s">
        <v>38</v>
      </c>
      <c r="S275" s="730">
        <v>46041</v>
      </c>
      <c r="T275" s="333">
        <v>3146</v>
      </c>
      <c r="U275" s="560">
        <v>3263</v>
      </c>
      <c r="V275" s="3">
        <f>IFERROR(Table5[[#This Row],[Actual Redline Completed Footage UG]]/Table5[[#This Row],[Footage UG]], 0)</f>
        <v>1.0371900826446281</v>
      </c>
      <c r="W275" s="706">
        <v>46042</v>
      </c>
      <c r="X275" s="825">
        <v>1</v>
      </c>
      <c r="Y275" s="7">
        <v>1</v>
      </c>
      <c r="Z275" s="825">
        <v>1</v>
      </c>
      <c r="AA275" s="363">
        <v>46101</v>
      </c>
      <c r="AB275" s="363">
        <v>46101</v>
      </c>
      <c r="AC275" s="718" t="s">
        <v>1292</v>
      </c>
    </row>
    <row r="276" spans="1:29" ht="39.75" customHeight="1">
      <c r="A276" s="297" t="s">
        <v>255</v>
      </c>
      <c r="B276" s="302" t="s">
        <v>31</v>
      </c>
      <c r="C276" s="19">
        <v>45930</v>
      </c>
      <c r="D276" s="305" t="s">
        <v>50</v>
      </c>
      <c r="E276" s="19">
        <v>45902</v>
      </c>
      <c r="F276" s="18" t="s">
        <v>57</v>
      </c>
      <c r="G276" s="18"/>
      <c r="H276" s="20">
        <v>0</v>
      </c>
      <c r="I276" s="20" t="s">
        <v>742</v>
      </c>
      <c r="J276" s="20" t="s">
        <v>30</v>
      </c>
      <c r="K276" s="299">
        <v>45902</v>
      </c>
      <c r="L276" s="300" t="s">
        <v>110</v>
      </c>
      <c r="M276" s="346">
        <v>12695</v>
      </c>
      <c r="N276" s="1332"/>
      <c r="O276" s="555"/>
      <c r="P276" s="343">
        <f>SUM(N49+O276)</f>
        <v>40400</v>
      </c>
      <c r="Q276" s="1374" t="s">
        <v>110</v>
      </c>
      <c r="R276" s="1354" t="s">
        <v>38</v>
      </c>
      <c r="S276" s="127">
        <v>45902</v>
      </c>
      <c r="T276" s="1129">
        <v>1010</v>
      </c>
      <c r="U276" s="1158">
        <v>978</v>
      </c>
      <c r="V276" s="3">
        <v>0.97</v>
      </c>
      <c r="W276" s="595">
        <v>45911</v>
      </c>
      <c r="X276" s="7">
        <v>1</v>
      </c>
      <c r="Y276" s="7">
        <v>1</v>
      </c>
      <c r="Z276" s="3">
        <v>1</v>
      </c>
      <c r="AA276" s="502">
        <v>45972</v>
      </c>
      <c r="AB276" s="370">
        <v>45972</v>
      </c>
      <c r="AC276" s="352" t="s">
        <v>1293</v>
      </c>
    </row>
    <row r="277" spans="1:29" ht="39.75" customHeight="1">
      <c r="A277" s="565" t="s">
        <v>227</v>
      </c>
      <c r="B277" s="685" t="s">
        <v>31</v>
      </c>
      <c r="C277" s="619">
        <v>45838</v>
      </c>
      <c r="D277" s="1159" t="s">
        <v>56</v>
      </c>
      <c r="E277" s="619">
        <v>45817</v>
      </c>
      <c r="F277" s="1159" t="s">
        <v>57</v>
      </c>
      <c r="G277" s="1160" t="s">
        <v>235</v>
      </c>
      <c r="H277" s="625">
        <v>0</v>
      </c>
      <c r="I277" s="1126" t="s">
        <v>742</v>
      </c>
      <c r="J277" s="625" t="s">
        <v>30</v>
      </c>
      <c r="K277" s="1161">
        <v>45821</v>
      </c>
      <c r="L277" s="1126" t="s">
        <v>110</v>
      </c>
      <c r="M277" s="626">
        <v>23436.55</v>
      </c>
      <c r="N277" s="1332"/>
      <c r="O277" s="555"/>
      <c r="P277" s="343">
        <f>SUM(N50+O277)</f>
        <v>49107</v>
      </c>
      <c r="Q277" s="1375" t="s">
        <v>110</v>
      </c>
      <c r="R277" s="1354" t="s">
        <v>38</v>
      </c>
      <c r="S277" s="620">
        <v>45817</v>
      </c>
      <c r="T277" s="463">
        <v>1769</v>
      </c>
      <c r="U277" s="687">
        <v>1044</v>
      </c>
      <c r="V277" s="29">
        <f>IFERROR(Table5[[#This Row],[Actual Redline Completed Footage UG]]/Table5[[#This Row],[Footage UG]], 0)</f>
        <v>0.5901639344262295</v>
      </c>
      <c r="W277" s="595">
        <v>45831</v>
      </c>
      <c r="X277" s="910">
        <v>1</v>
      </c>
      <c r="Y277" s="1283">
        <v>1</v>
      </c>
      <c r="Z277" s="1283">
        <v>1</v>
      </c>
      <c r="AA277" s="281">
        <v>45897</v>
      </c>
      <c r="AB277" s="281">
        <v>45897</v>
      </c>
      <c r="AC277" s="493" t="s">
        <v>1294</v>
      </c>
    </row>
    <row r="278" spans="1:29" ht="39.75" customHeight="1">
      <c r="A278" s="559" t="s">
        <v>1295</v>
      </c>
      <c r="B278" s="632" t="s">
        <v>31</v>
      </c>
      <c r="C278" s="367">
        <v>45991</v>
      </c>
      <c r="D278" s="358" t="s">
        <v>1296</v>
      </c>
      <c r="E278" s="360">
        <v>45936</v>
      </c>
      <c r="F278" s="358" t="s">
        <v>57</v>
      </c>
      <c r="G278" s="361"/>
      <c r="H278" s="362">
        <v>0</v>
      </c>
      <c r="I278" s="362" t="s">
        <v>742</v>
      </c>
      <c r="J278" s="362" t="s">
        <v>30</v>
      </c>
      <c r="K278" s="360" t="s">
        <v>557</v>
      </c>
      <c r="L278" s="362" t="s">
        <v>110</v>
      </c>
      <c r="M278" s="686">
        <v>74164.05</v>
      </c>
      <c r="N278" s="575"/>
      <c r="O278" s="959"/>
      <c r="P278" s="1319">
        <f>SUM(N51+O278)</f>
        <v>42685</v>
      </c>
      <c r="Q278" s="313" t="s">
        <v>110</v>
      </c>
      <c r="R278" s="1354" t="s">
        <v>38</v>
      </c>
      <c r="S278" s="127">
        <v>45939</v>
      </c>
      <c r="T278" s="333">
        <v>5613</v>
      </c>
      <c r="U278" s="560">
        <v>5774</v>
      </c>
      <c r="V278" s="3">
        <f>IFERROR(Table5[[#This Row],[Actual Redline Completed Footage UG]]/Table5[[#This Row],[Footage UG]], 0)</f>
        <v>1.0286834135043648</v>
      </c>
      <c r="W278" s="370">
        <v>45960</v>
      </c>
      <c r="X278" s="280">
        <v>1</v>
      </c>
      <c r="Y278" s="7">
        <v>1</v>
      </c>
      <c r="Z278" s="7">
        <v>1</v>
      </c>
      <c r="AA278" s="379">
        <v>45998</v>
      </c>
      <c r="AB278" s="59">
        <v>45999</v>
      </c>
      <c r="AC278" s="997" t="s">
        <v>1297</v>
      </c>
    </row>
    <row r="279" spans="1:29" ht="39.75" customHeight="1">
      <c r="A279" s="566" t="s">
        <v>245</v>
      </c>
      <c r="B279" s="600" t="s">
        <v>31</v>
      </c>
      <c r="C279" s="24">
        <v>45899</v>
      </c>
      <c r="D279" s="598" t="s">
        <v>56</v>
      </c>
      <c r="E279" s="598">
        <v>45882</v>
      </c>
      <c r="F279" s="649" t="s">
        <v>876</v>
      </c>
      <c r="G279" s="653" t="s">
        <v>1039</v>
      </c>
      <c r="H279" s="579">
        <v>0</v>
      </c>
      <c r="I279" s="583" t="s">
        <v>742</v>
      </c>
      <c r="J279" s="579" t="s">
        <v>30</v>
      </c>
      <c r="K279" s="299">
        <v>45882</v>
      </c>
      <c r="L279" s="300" t="s">
        <v>110</v>
      </c>
      <c r="M279" s="640">
        <v>13056.5</v>
      </c>
      <c r="N279" s="41"/>
      <c r="O279" s="596"/>
      <c r="P279" s="343">
        <f>SUM(N52+O279)</f>
        <v>56716</v>
      </c>
      <c r="Q279" s="313" t="s">
        <v>110</v>
      </c>
      <c r="R279" s="1354" t="s">
        <v>38</v>
      </c>
      <c r="S279" s="497">
        <v>45882</v>
      </c>
      <c r="T279" s="333">
        <v>1100</v>
      </c>
      <c r="U279" s="560">
        <v>1110</v>
      </c>
      <c r="V279" s="29">
        <f>IFERROR(Table5[[#This Row],[Actual Redline Completed Footage UG]]/Table5[[#This Row],[Footage UG]], 0)</f>
        <v>1.009090909090909</v>
      </c>
      <c r="W279" s="502">
        <v>45887</v>
      </c>
      <c r="X279" s="280">
        <v>1</v>
      </c>
      <c r="Y279" s="280">
        <v>1</v>
      </c>
      <c r="Z279" s="26">
        <v>1</v>
      </c>
      <c r="AA279" s="379">
        <v>45926</v>
      </c>
      <c r="AB279" s="379">
        <v>45926</v>
      </c>
      <c r="AC279" s="603" t="s">
        <v>1040</v>
      </c>
    </row>
    <row r="280" spans="1:29" ht="39.75" customHeight="1">
      <c r="A280" s="559" t="s">
        <v>1298</v>
      </c>
      <c r="B280" s="358" t="s">
        <v>31</v>
      </c>
      <c r="C280" s="360">
        <v>45996</v>
      </c>
      <c r="D280" s="360" t="s">
        <v>1064</v>
      </c>
      <c r="E280" s="360">
        <v>45958</v>
      </c>
      <c r="F280" s="358" t="s">
        <v>61</v>
      </c>
      <c r="G280" s="361" t="s">
        <v>1299</v>
      </c>
      <c r="H280" s="362">
        <v>303</v>
      </c>
      <c r="I280" s="1074" t="s">
        <v>742</v>
      </c>
      <c r="J280" s="362" t="s">
        <v>36</v>
      </c>
      <c r="K280" s="360">
        <v>45953</v>
      </c>
      <c r="L280" s="362" t="s">
        <v>110</v>
      </c>
      <c r="M280" s="640">
        <v>168480.8</v>
      </c>
      <c r="N280" s="415"/>
      <c r="O280" s="415"/>
      <c r="P280" s="346">
        <f>SUM(N53+O280)</f>
        <v>67514</v>
      </c>
      <c r="Q280" s="313" t="s">
        <v>110</v>
      </c>
      <c r="R280" s="1354" t="s">
        <v>38</v>
      </c>
      <c r="S280" s="497">
        <v>45953</v>
      </c>
      <c r="T280" s="364">
        <v>13760</v>
      </c>
      <c r="U280" s="382">
        <v>13760</v>
      </c>
      <c r="V280" s="3">
        <f>IFERROR($U280/$T280, 0)</f>
        <v>1</v>
      </c>
      <c r="W280" s="502">
        <v>45978</v>
      </c>
      <c r="X280" s="280">
        <v>1</v>
      </c>
      <c r="Y280" s="280">
        <v>1</v>
      </c>
      <c r="Z280" s="365">
        <v>1</v>
      </c>
      <c r="AA280" s="363">
        <v>46371</v>
      </c>
      <c r="AB280" s="255" t="s">
        <v>849</v>
      </c>
      <c r="AC280" s="352" t="s">
        <v>1300</v>
      </c>
    </row>
    <row r="281" spans="1:29" ht="39.75" customHeight="1">
      <c r="A281" s="648" t="s">
        <v>1301</v>
      </c>
      <c r="B281" s="358" t="s">
        <v>31</v>
      </c>
      <c r="C281" s="367">
        <v>45960</v>
      </c>
      <c r="D281" s="360" t="s">
        <v>1302</v>
      </c>
      <c r="E281" s="360">
        <v>45915</v>
      </c>
      <c r="F281" s="358" t="s">
        <v>1303</v>
      </c>
      <c r="G281" s="361"/>
      <c r="H281" s="362">
        <v>384</v>
      </c>
      <c r="I281" s="1074" t="s">
        <v>742</v>
      </c>
      <c r="J281" s="362" t="s">
        <v>36</v>
      </c>
      <c r="K281" s="360">
        <v>45905</v>
      </c>
      <c r="L281" s="362" t="s">
        <v>110</v>
      </c>
      <c r="M281" s="640">
        <v>145985.5</v>
      </c>
      <c r="N281" s="555"/>
      <c r="O281" s="958"/>
      <c r="P281" s="343">
        <f>SUM(N54+O281)</f>
        <v>40948</v>
      </c>
      <c r="Q281" s="313" t="s">
        <v>110</v>
      </c>
      <c r="R281" s="1354" t="s">
        <v>38</v>
      </c>
      <c r="S281" s="127">
        <v>45906</v>
      </c>
      <c r="T281" s="1163">
        <v>14150</v>
      </c>
      <c r="U281" s="560">
        <v>15378</v>
      </c>
      <c r="V281" s="3">
        <f>IFERROR(Table5[[#This Row],[Actual Redline Completed Footage UG]]/Table5[[#This Row],[Footage UG]], 0)</f>
        <v>1.0867844522968197</v>
      </c>
      <c r="W281" s="502">
        <v>45926</v>
      </c>
      <c r="X281" s="280">
        <v>1</v>
      </c>
      <c r="Y281" s="280">
        <v>1</v>
      </c>
      <c r="Z281" s="365">
        <v>1</v>
      </c>
      <c r="AA281" s="373" t="s">
        <v>849</v>
      </c>
      <c r="AB281" s="373" t="s">
        <v>849</v>
      </c>
      <c r="AC281" s="603"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346">
        <f>SUM(N55+O282)</f>
        <v>33021</v>
      </c>
      <c r="Q282" s="313" t="s">
        <v>110</v>
      </c>
      <c r="R282" s="1354"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346">
        <f>SUM(N56+O283)</f>
        <v>37639.800000000003</v>
      </c>
      <c r="Q283" s="313" t="s">
        <v>110</v>
      </c>
      <c r="R283" s="1354"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343">
        <f>SUM(N57+O284)</f>
        <v>58210</v>
      </c>
      <c r="Q284" s="1237" t="s">
        <v>110</v>
      </c>
      <c r="R284" s="1355"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2" t="s">
        <v>1312</v>
      </c>
      <c r="B285" s="1380" t="s">
        <v>41</v>
      </c>
      <c r="C285" s="299">
        <v>46081</v>
      </c>
      <c r="D285" s="1274" t="s">
        <v>1260</v>
      </c>
      <c r="E285" s="1313">
        <v>46059</v>
      </c>
      <c r="F285" s="1381" t="s">
        <v>51</v>
      </c>
      <c r="G285" s="1381"/>
      <c r="H285" s="1334">
        <v>171</v>
      </c>
      <c r="I285" s="1382" t="s">
        <v>742</v>
      </c>
      <c r="J285" s="1334" t="s">
        <v>36</v>
      </c>
      <c r="K285" s="1383">
        <v>46062</v>
      </c>
      <c r="L285" s="1201" t="s">
        <v>110</v>
      </c>
      <c r="M285" s="1384">
        <v>160211</v>
      </c>
      <c r="N285" s="41"/>
      <c r="O285" s="575"/>
      <c r="P285" s="1384">
        <v>160211</v>
      </c>
      <c r="Q285" s="1202" t="s">
        <v>110</v>
      </c>
      <c r="R285" s="1385" t="s">
        <v>38</v>
      </c>
      <c r="S285" s="1386">
        <v>46062</v>
      </c>
      <c r="T285" s="1387">
        <v>10731</v>
      </c>
      <c r="U285" s="1388">
        <v>10731</v>
      </c>
      <c r="V285" s="3">
        <f>IFERROR(Table5[[#This Row],[Actual Redline Completed Footage UG]]/Table5[[#This Row],[Footage UG]], 0)</f>
        <v>1</v>
      </c>
      <c r="W285" s="1389">
        <v>46070</v>
      </c>
      <c r="X285" s="1390">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494">
        <f>SUM(N58+O286)</f>
        <v>62984.35</v>
      </c>
      <c r="Q286" s="1358" t="s">
        <v>110</v>
      </c>
      <c r="R286" s="1354"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1077</v>
      </c>
      <c r="E287" s="24">
        <v>45716</v>
      </c>
      <c r="F287" s="569" t="s">
        <v>1079</v>
      </c>
      <c r="G287" s="599" t="s">
        <v>276</v>
      </c>
      <c r="H287" s="572">
        <v>56</v>
      </c>
      <c r="I287" s="572" t="s">
        <v>742</v>
      </c>
      <c r="J287" s="572" t="s">
        <v>30</v>
      </c>
      <c r="K287" s="385">
        <v>45716</v>
      </c>
      <c r="L287" s="51" t="s">
        <v>110</v>
      </c>
      <c r="M287" s="573">
        <v>45321.5</v>
      </c>
      <c r="N287" s="41"/>
      <c r="O287" s="596"/>
      <c r="P287" s="343">
        <f>SUM(N59+O287)</f>
        <v>52185.2</v>
      </c>
      <c r="Q287" s="1324" t="s">
        <v>110</v>
      </c>
      <c r="R287" s="1354"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1087</v>
      </c>
      <c r="E288" s="24">
        <v>45743</v>
      </c>
      <c r="F288" s="569" t="s">
        <v>1079</v>
      </c>
      <c r="G288" s="571" t="s">
        <v>346</v>
      </c>
      <c r="H288" s="572">
        <v>63</v>
      </c>
      <c r="I288" s="577" t="s">
        <v>742</v>
      </c>
      <c r="J288" s="579" t="s">
        <v>30</v>
      </c>
      <c r="K288" s="650">
        <v>45741</v>
      </c>
      <c r="L288" s="592" t="s">
        <v>110</v>
      </c>
      <c r="M288" s="651">
        <v>41813</v>
      </c>
      <c r="N288" s="41"/>
      <c r="O288" s="596"/>
      <c r="P288" s="343">
        <f>SUM(N60+O288)</f>
        <v>48615</v>
      </c>
      <c r="Q288" s="313" t="s">
        <v>110</v>
      </c>
      <c r="R288" s="1354"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1072</v>
      </c>
      <c r="G289" s="576" t="s">
        <v>354</v>
      </c>
      <c r="H289" s="572">
        <v>82</v>
      </c>
      <c r="I289" s="577" t="s">
        <v>742</v>
      </c>
      <c r="J289" s="572" t="s">
        <v>30</v>
      </c>
      <c r="K289" s="381">
        <v>45698</v>
      </c>
      <c r="L289" s="386" t="s">
        <v>110</v>
      </c>
      <c r="M289" s="573">
        <v>71979</v>
      </c>
      <c r="N289" s="555"/>
      <c r="O289" s="1332"/>
      <c r="P289" s="343">
        <f>SUM(N61+O289)</f>
        <v>37810.400000000001</v>
      </c>
      <c r="Q289" s="1358" t="s">
        <v>110</v>
      </c>
      <c r="R289" s="1354"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1092</v>
      </c>
      <c r="E290" s="305">
        <v>45680</v>
      </c>
      <c r="F290" s="18" t="s">
        <v>59</v>
      </c>
      <c r="G290" s="441" t="s">
        <v>383</v>
      </c>
      <c r="H290" s="20">
        <v>79</v>
      </c>
      <c r="I290" s="1169" t="s">
        <v>892</v>
      </c>
      <c r="J290" s="630" t="s">
        <v>30</v>
      </c>
      <c r="K290" s="298" t="s">
        <v>38</v>
      </c>
      <c r="L290" s="304" t="s">
        <v>110</v>
      </c>
      <c r="M290" s="917">
        <v>64790.5</v>
      </c>
      <c r="N290" s="962"/>
      <c r="O290" s="962"/>
      <c r="P290" s="1340">
        <f>SUM(N62+O290)</f>
        <v>32259</v>
      </c>
      <c r="Q290" s="1359" t="s">
        <v>110</v>
      </c>
      <c r="R290" s="1354"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343">
        <f>SUM(N63+O291)</f>
        <v>29346.6</v>
      </c>
      <c r="Q291" s="313" t="s">
        <v>110</v>
      </c>
      <c r="R291" s="1354"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574">
        <f>SUM(N64+O292)</f>
        <v>21572</v>
      </c>
      <c r="Q292" s="692" t="s">
        <v>110</v>
      </c>
      <c r="R292" s="1355"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343">
        <f>SUM(N65+O293)</f>
        <v>43258.2</v>
      </c>
      <c r="Q293" s="1324" t="s">
        <v>110</v>
      </c>
      <c r="R293" s="1354"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574">
        <f>SUM(N66+O294)</f>
        <v>18702.400000000001</v>
      </c>
      <c r="Q294" s="372" t="s">
        <v>110</v>
      </c>
      <c r="R294" s="1355"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f>SUM(N67+O295)</f>
        <v>21155</v>
      </c>
      <c r="Q295" s="362" t="s">
        <v>110</v>
      </c>
      <c r="R295" s="1354"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1072</v>
      </c>
      <c r="G296" s="368" t="s">
        <v>417</v>
      </c>
      <c r="H296" s="369">
        <v>0</v>
      </c>
      <c r="I296" s="362" t="s">
        <v>38</v>
      </c>
      <c r="J296" s="369" t="s">
        <v>30</v>
      </c>
      <c r="K296" s="367">
        <v>45712</v>
      </c>
      <c r="L296" s="369" t="s">
        <v>110</v>
      </c>
      <c r="M296" s="574">
        <v>14262</v>
      </c>
      <c r="N296" s="555"/>
      <c r="O296" s="958"/>
      <c r="P296" s="574">
        <f>SUM(N68+O296)</f>
        <v>38208</v>
      </c>
      <c r="Q296" s="369" t="s">
        <v>110</v>
      </c>
      <c r="R296" s="1354"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1106</v>
      </c>
      <c r="E297" s="24">
        <v>45708</v>
      </c>
      <c r="F297" s="570" t="s">
        <v>55</v>
      </c>
      <c r="G297" s="571" t="s">
        <v>430</v>
      </c>
      <c r="H297" s="572">
        <v>0</v>
      </c>
      <c r="I297" s="572" t="s">
        <v>742</v>
      </c>
      <c r="J297" s="572" t="s">
        <v>30</v>
      </c>
      <c r="K297" s="367">
        <v>45714</v>
      </c>
      <c r="L297" s="369" t="s">
        <v>110</v>
      </c>
      <c r="M297" s="574">
        <v>93462.85</v>
      </c>
      <c r="N297" s="575"/>
      <c r="O297" s="958"/>
      <c r="P297" s="574">
        <f>SUM(N69+O297)</f>
        <v>57259</v>
      </c>
      <c r="Q297" s="369" t="s">
        <v>110</v>
      </c>
      <c r="R297" s="1354"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574">
        <f>SUM(N70+O298)</f>
        <v>44802.8</v>
      </c>
      <c r="Q298" s="1254" t="s">
        <v>110</v>
      </c>
      <c r="R298" s="1357" t="s">
        <v>38</v>
      </c>
      <c r="S298" s="1361">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574">
        <f>SUM(N71+O299)</f>
        <v>41495</v>
      </c>
      <c r="Q299" s="362" t="s">
        <v>110</v>
      </c>
      <c r="R299" s="1354"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574">
        <f>SUM(N72+O300)</f>
        <v>70635.399999999994</v>
      </c>
      <c r="Q300" s="592" t="s">
        <v>110</v>
      </c>
      <c r="R300" s="1354"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343">
        <f>SUM(N73+O301)</f>
        <v>59129.5</v>
      </c>
      <c r="Q301" s="1324" t="s">
        <v>110</v>
      </c>
      <c r="R301" s="1354"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1120</v>
      </c>
      <c r="E302" s="701">
        <v>45958</v>
      </c>
      <c r="F302" s="366" t="s">
        <v>59</v>
      </c>
      <c r="G302" s="702" t="s">
        <v>1338</v>
      </c>
      <c r="H302" s="703">
        <v>517</v>
      </c>
      <c r="I302" s="1074" t="s">
        <v>892</v>
      </c>
      <c r="J302" s="362" t="s">
        <v>36</v>
      </c>
      <c r="K302" s="701">
        <v>45964</v>
      </c>
      <c r="L302" s="703" t="s">
        <v>110</v>
      </c>
      <c r="M302" s="913">
        <v>215088</v>
      </c>
      <c r="N302" s="713"/>
      <c r="O302" s="713"/>
      <c r="P302" s="913">
        <f>SUM(N74+O302)</f>
        <v>67666</v>
      </c>
      <c r="Q302" s="703" t="s">
        <v>110</v>
      </c>
      <c r="R302" s="1355"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1128</v>
      </c>
      <c r="C303" s="360">
        <v>46045</v>
      </c>
      <c r="D303" s="375" t="s">
        <v>56</v>
      </c>
      <c r="E303" s="360">
        <v>45959</v>
      </c>
      <c r="F303" s="358" t="s">
        <v>1145</v>
      </c>
      <c r="G303" s="361" t="s">
        <v>1341</v>
      </c>
      <c r="H303" s="669">
        <v>78</v>
      </c>
      <c r="I303" s="372" t="s">
        <v>742</v>
      </c>
      <c r="J303" s="369" t="s">
        <v>30</v>
      </c>
      <c r="K303" s="360">
        <v>45964</v>
      </c>
      <c r="L303" s="369" t="s">
        <v>110</v>
      </c>
      <c r="M303" s="939">
        <v>170</v>
      </c>
      <c r="N303" s="827"/>
      <c r="O303" s="713"/>
      <c r="P303" s="913">
        <f>SUM(N75+O303)</f>
        <v>64943.5</v>
      </c>
      <c r="Q303" s="369" t="s">
        <v>110</v>
      </c>
      <c r="R303" s="1354"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1128</v>
      </c>
      <c r="C304" s="299">
        <v>46019</v>
      </c>
      <c r="D304" s="1172" t="s">
        <v>56</v>
      </c>
      <c r="E304" s="299">
        <v>45959</v>
      </c>
      <c r="F304" s="298" t="s">
        <v>1145</v>
      </c>
      <c r="G304" s="492" t="s">
        <v>1344</v>
      </c>
      <c r="H304" s="666">
        <v>89</v>
      </c>
      <c r="I304" s="1169" t="s">
        <v>742</v>
      </c>
      <c r="J304" s="630" t="s">
        <v>30</v>
      </c>
      <c r="K304" s="299">
        <v>45964</v>
      </c>
      <c r="L304" s="630" t="s">
        <v>110</v>
      </c>
      <c r="M304" s="796">
        <v>62937.05</v>
      </c>
      <c r="N304" s="555"/>
      <c r="O304" s="555"/>
      <c r="P304" s="343">
        <f>SUM(N76+O304)</f>
        <v>55777</v>
      </c>
      <c r="Q304" s="1324" t="s">
        <v>110</v>
      </c>
      <c r="R304" s="1354"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1128</v>
      </c>
      <c r="C305" s="299">
        <v>46052</v>
      </c>
      <c r="D305" s="1172" t="s">
        <v>56</v>
      </c>
      <c r="E305" s="749">
        <v>45959</v>
      </c>
      <c r="F305" s="750" t="s">
        <v>1145</v>
      </c>
      <c r="G305" s="750" t="s">
        <v>1347</v>
      </c>
      <c r="H305" s="761">
        <v>83</v>
      </c>
      <c r="I305" s="1169" t="s">
        <v>742</v>
      </c>
      <c r="J305" s="740" t="s">
        <v>30</v>
      </c>
      <c r="K305" s="749" t="s">
        <v>260</v>
      </c>
      <c r="L305" s="740" t="s">
        <v>110</v>
      </c>
      <c r="M305" s="941">
        <v>45545.15</v>
      </c>
      <c r="N305" s="555"/>
      <c r="O305" s="555"/>
      <c r="P305" s="343">
        <f>SUM(N77+O305)</f>
        <v>31275.4</v>
      </c>
      <c r="Q305" s="1351" t="s">
        <v>110</v>
      </c>
      <c r="R305" s="1355"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1128</v>
      </c>
      <c r="C306" s="24">
        <v>46045</v>
      </c>
      <c r="D306" s="570" t="s">
        <v>56</v>
      </c>
      <c r="E306" s="24"/>
      <c r="F306" s="569" t="s">
        <v>1145</v>
      </c>
      <c r="G306" s="571"/>
      <c r="H306" s="769">
        <v>85</v>
      </c>
      <c r="I306" s="577" t="s">
        <v>742</v>
      </c>
      <c r="J306" s="572" t="s">
        <v>30</v>
      </c>
      <c r="K306" s="367" t="s">
        <v>260</v>
      </c>
      <c r="L306" s="369" t="s">
        <v>110</v>
      </c>
      <c r="M306" s="795">
        <v>29180.45</v>
      </c>
      <c r="N306" s="575"/>
      <c r="O306" s="958"/>
      <c r="P306" s="574">
        <f>SUM(N78+O306)</f>
        <v>21223.4</v>
      </c>
      <c r="Q306" s="369" t="s">
        <v>110</v>
      </c>
      <c r="R306" s="1354"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1128</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343">
        <f>SUM(N80+O307)</f>
        <v>35278.6</v>
      </c>
      <c r="Q307" s="1324" t="s">
        <v>110</v>
      </c>
      <c r="R307" s="1354"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1161</v>
      </c>
      <c r="AD307" s="342"/>
      <c r="AE307" s="802"/>
      <c r="AF307" s="965"/>
    </row>
    <row r="308" spans="1:32" ht="39.75" customHeight="1">
      <c r="A308" s="916" t="s">
        <v>1352</v>
      </c>
      <c r="B308" s="1173" t="s">
        <v>1128</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5"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6:I287 I198 I193:I194 I276 I306 I264:I265 I125:I126 I52 I28:I29 I31:I34 I262 I267 I279 I97 I54:I55 I254 I72 I299 I296:I297 I138 I70 I60:I64 I87:I94 I36 I84:I85 I99:I106 I201 I19 I16 I22:I24 I77:I78 I50 I80:I82 I269:I274" xr:uid="{8EBE9BB6-6BD2-46C1-9207-22004A752DD6}">
      <formula1>"On Track, In Jeopardy, Completed on Track, Completed, Completed -Missed TSD, On Hold Per Tillman"</formula1>
    </dataValidation>
    <dataValidation type="list" allowBlank="1" showInputMessage="1" showErrorMessage="1" sqref="I312 I322 I247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7 K315 E317 K317:K319 D288 S131:S132 D111:E111 S155:S158 D147:E147 S160 K161 S168:S183 E140 K28:K32 E55:E56 E125 E144 K72 K146:K159 E142 D197 S188:S197 D300:D301 D286 D290:D291 L322:L324 Q324:U324 E52 S306 K306 AA216:AA217 K110:K116 W20 E25 K26 K294:K303 D304:D305 E86 K292 S292 Q243:Q244 S312:S319 Q311:U311 D293 AA278:AB278 AA300:AB303 AA141:AB141 AB143 AA155:AB155 AA191:AB191 AA151:AB151 K312 AA26:AB26 AB4 AA110:AB110 AA72:AB72 AA114:AB115 AA199:AB199 AA131:AB131 AA97:AB97 L311 R322:V322 AB184 AB157:AB161 AB153 AB150 AB148 AB146 AA305:AB305 S199:S201 AA298:AB298 K223 S223 S220:S221 AA230 K276 T261 D254:E254 S294:S297 S299:S303 K74:K78 E67:E70 K67:K70 AA28:AB32 AA36:AB36 AA99:AB107 K118:K131 K34:K65 E82 AA137:AB137 E133 E136 S134:S135 K134:K135 AA134:AB135 D202:D209 AA202:AB206 AA208:AA212 D19:E19 AA247:AB275 AA235:AA239 K220:K221 D214:D241 S1:S2 AA1:AB3 AA6:AB7 S4:S15 K1:K20 AA10:AB20 AA290:AB295 K22:K24 AA24:AB24 K163:K201 AA188:AB188 K81:K108 E80 AA77:AB78 E27 AA49:AB53 T285 AA119:AB125 K278:K289 AA280:AB287 T271:T273 AA59:AB64 S17:S129 AA81:AB82 AA84:AB94 T259 S259:S276 S278:S288 K247:K274 S247:S257 T257 S210:S218 K210:K218 K225:K244 S225:S242 AB207:AB239 AB241 AA240:AB240 AB306:AB307 D307:D308 AA308:AB308" xr:uid="{69BA9396-C6BF-4BF7-ADE5-B0A99637D974}"/>
    <dataValidation type="list" allowBlank="1" showInputMessage="1" showErrorMessage="1" sqref="J184:J185 J323:J324 J313:J319 J182 J266 J263 J12:J13 J19:J21 J248:J250 J15:J17 J2:J10 J23 J253:J261 J25:J53 J268:J275 J55:J180 J187:J241 J277:J308" xr:uid="{FD7C7CD5-6442-444B-AC8D-9E87EABB0D4D}">
      <formula1>"Received, Pending, Not Required"</formula1>
    </dataValidation>
    <dataValidation type="list" allowBlank="1" showInputMessage="1" showErrorMessage="1" sqref="I151:I161 I112:I117 I177 I199:I200 I179 I174 I195 I314:I316 I311 I318:I319 I323:I324 I98 I280:I285 I164:I172 I181 I86 I73:I76 I127:I128 I144:I146 I288:I295 I148:I149 I142 I197 I277:I278 I268 I266 I20:I21 I30 I53 I25:I27 I107:I109 I95:I96 I300:I305 I56:I59 I65:I69 I37:I42 I298 I71 I79 I35 I51 I139:I140 I130:I137 I255:I261 I17:I18 I248:I253 I263 I2:I15 I183:I192 I47:I49 I120:I124 I275 I83 I202:I244 I307:I308" xr:uid="{961FBB26-6236-46B9-BD22-4000D8D733CF}">
      <formula1>"On Track, In Jeopardy, Completed on Track, Completed, Completed -Missed TSD"</formula1>
    </dataValidation>
    <dataValidation type="list" allowBlank="1" showInputMessage="1" showErrorMessage="1" sqref="P323:P324 Q322 R312:R319 P311 R1:R140 R142:R242 R247: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F4">
        <v>1049</v>
      </c>
      <c r="G4">
        <v>1049</v>
      </c>
      <c r="J4" s="12" t="s">
        <v>1371</v>
      </c>
      <c r="K4" t="s">
        <v>48</v>
      </c>
      <c r="N4" s="12" t="s">
        <v>1371</v>
      </c>
      <c r="O4" t="s">
        <v>1372</v>
      </c>
      <c r="P4" t="s">
        <v>1373</v>
      </c>
      <c r="Q4" t="s">
        <v>1374</v>
      </c>
      <c r="R4" t="s">
        <v>471</v>
      </c>
    </row>
    <row r="5" spans="1:18">
      <c r="A5" t="s">
        <v>296</v>
      </c>
      <c r="D5">
        <v>1426</v>
      </c>
      <c r="E5">
        <v>1190</v>
      </c>
      <c r="F5">
        <v>23</v>
      </c>
      <c r="G5">
        <v>2639</v>
      </c>
      <c r="J5" t="s">
        <v>1077</v>
      </c>
      <c r="K5">
        <v>6147</v>
      </c>
      <c r="N5" t="s">
        <v>1077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1375</v>
      </c>
      <c r="K7">
        <v>0</v>
      </c>
      <c r="N7" t="s">
        <v>1098</v>
      </c>
      <c r="O7">
        <v>3158</v>
      </c>
      <c r="P7">
        <v>21322</v>
      </c>
      <c r="Q7">
        <v>12406</v>
      </c>
      <c r="R7">
        <v>36886</v>
      </c>
    </row>
    <row r="8" spans="1:18">
      <c r="A8" t="s">
        <v>308</v>
      </c>
      <c r="C8">
        <v>241</v>
      </c>
      <c r="D8">
        <v>366</v>
      </c>
      <c r="E8">
        <v>202</v>
      </c>
      <c r="F8">
        <v>120</v>
      </c>
      <c r="G8">
        <v>929</v>
      </c>
      <c r="J8" t="s">
        <v>1098</v>
      </c>
      <c r="K8">
        <v>3629</v>
      </c>
      <c r="N8" t="s">
        <v>1103</v>
      </c>
      <c r="P8">
        <v>4135</v>
      </c>
      <c r="Q8">
        <v>7641</v>
      </c>
      <c r="R8">
        <v>11776</v>
      </c>
    </row>
    <row r="9" spans="1:18">
      <c r="A9" t="s">
        <v>177</v>
      </c>
      <c r="E9">
        <v>106</v>
      </c>
      <c r="G9">
        <v>106</v>
      </c>
      <c r="J9" t="s">
        <v>1103</v>
      </c>
      <c r="K9">
        <v>0</v>
      </c>
      <c r="N9" t="s">
        <v>1376</v>
      </c>
      <c r="O9">
        <v>7188</v>
      </c>
      <c r="P9">
        <v>23895</v>
      </c>
      <c r="Q9">
        <v>8781</v>
      </c>
      <c r="R9">
        <v>39864</v>
      </c>
    </row>
    <row r="10" spans="1:18">
      <c r="A10" t="s">
        <v>181</v>
      </c>
      <c r="C10">
        <v>534</v>
      </c>
      <c r="D10">
        <v>460</v>
      </c>
      <c r="E10">
        <v>886</v>
      </c>
      <c r="F10">
        <v>202</v>
      </c>
      <c r="G10">
        <v>2082</v>
      </c>
      <c r="J10" t="s">
        <v>1106</v>
      </c>
      <c r="K10">
        <v>933</v>
      </c>
      <c r="N10" t="s">
        <v>904</v>
      </c>
      <c r="O10">
        <v>6561</v>
      </c>
      <c r="P10">
        <v>14625</v>
      </c>
      <c r="Q10">
        <v>17060</v>
      </c>
      <c r="R10">
        <v>38246</v>
      </c>
    </row>
    <row r="11" spans="1:18">
      <c r="A11" t="s">
        <v>427</v>
      </c>
      <c r="C11">
        <v>1990</v>
      </c>
      <c r="D11">
        <v>1045</v>
      </c>
      <c r="G11">
        <v>3035</v>
      </c>
      <c r="J11" t="s">
        <v>1376</v>
      </c>
      <c r="K11">
        <v>4129</v>
      </c>
      <c r="N11" t="s">
        <v>846</v>
      </c>
      <c r="P11">
        <v>5968</v>
      </c>
      <c r="Q11">
        <v>20002</v>
      </c>
      <c r="R11">
        <v>25970</v>
      </c>
    </row>
    <row r="12" spans="1:18">
      <c r="A12" t="s">
        <v>471</v>
      </c>
      <c r="B12">
        <v>2677</v>
      </c>
      <c r="C12">
        <v>2967</v>
      </c>
      <c r="D12">
        <v>3297</v>
      </c>
      <c r="E12">
        <v>2384</v>
      </c>
      <c r="F12">
        <v>1394</v>
      </c>
      <c r="G12">
        <v>12719</v>
      </c>
      <c r="J12" t="s">
        <v>904</v>
      </c>
      <c r="K12">
        <v>7128</v>
      </c>
      <c r="N12" t="s">
        <v>1087</v>
      </c>
      <c r="O12">
        <v>2073</v>
      </c>
      <c r="P12">
        <v>6882</v>
      </c>
      <c r="Q12">
        <v>7027</v>
      </c>
      <c r="R12">
        <v>15982</v>
      </c>
    </row>
    <row r="13" spans="1:18">
      <c r="J13" t="s">
        <v>1377</v>
      </c>
      <c r="K13">
        <v>2298</v>
      </c>
      <c r="N13" t="s">
        <v>471</v>
      </c>
      <c r="O13">
        <v>50898</v>
      </c>
      <c r="P13">
        <v>153120</v>
      </c>
      <c r="Q13">
        <v>114107</v>
      </c>
      <c r="R13">
        <v>318125</v>
      </c>
    </row>
    <row r="14" spans="1:18">
      <c r="J14" t="s">
        <v>846</v>
      </c>
      <c r="K14">
        <v>13034</v>
      </c>
    </row>
    <row r="15" spans="1:18">
      <c r="A15" s="12" t="s">
        <v>1368</v>
      </c>
      <c r="B15" s="12" t="s">
        <v>1367</v>
      </c>
      <c r="J15" t="s">
        <v>1080</v>
      </c>
      <c r="K15">
        <v>4828</v>
      </c>
    </row>
    <row r="16" spans="1:18">
      <c r="A16" s="12" t="s">
        <v>1369</v>
      </c>
      <c r="B16" s="48">
        <v>45705</v>
      </c>
      <c r="C16" s="48">
        <v>45706</v>
      </c>
      <c r="D16" s="48">
        <v>45707</v>
      </c>
      <c r="E16" s="48">
        <v>45708</v>
      </c>
      <c r="F16" s="48">
        <v>45709</v>
      </c>
      <c r="G16" t="s">
        <v>471</v>
      </c>
      <c r="J16" t="s">
        <v>1087</v>
      </c>
      <c r="K16">
        <v>6718</v>
      </c>
    </row>
    <row r="17" spans="1:11">
      <c r="A17" t="s">
        <v>294</v>
      </c>
      <c r="E17">
        <v>547</v>
      </c>
      <c r="F17">
        <v>792</v>
      </c>
      <c r="G17">
        <v>1339</v>
      </c>
      <c r="J17" t="s">
        <v>838</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1381</v>
      </c>
    </row>
    <row r="217" spans="1:7">
      <c r="A217" t="s">
        <v>366</v>
      </c>
      <c r="D217">
        <v>1373</v>
      </c>
      <c r="E217">
        <v>3928</v>
      </c>
      <c r="F217">
        <v>1528</v>
      </c>
      <c r="G217">
        <v>6829</v>
      </c>
    </row>
    <row r="218" spans="1:7">
      <c r="A218" t="s">
        <v>1382</v>
      </c>
      <c r="E218">
        <v>1016</v>
      </c>
      <c r="G218">
        <v>1016</v>
      </c>
    </row>
    <row r="219" spans="1:7">
      <c r="A219" t="s">
        <v>435</v>
      </c>
      <c r="E219">
        <v>706</v>
      </c>
      <c r="G219">
        <v>706</v>
      </c>
    </row>
    <row r="220" spans="1:7">
      <c r="A220" t="s">
        <v>1383</v>
      </c>
      <c r="F220">
        <v>583</v>
      </c>
      <c r="G220">
        <v>583</v>
      </c>
    </row>
    <row r="221" spans="1:7">
      <c r="A221" t="s">
        <v>471</v>
      </c>
      <c r="B221">
        <v>7728</v>
      </c>
      <c r="C221">
        <v>5573</v>
      </c>
      <c r="D221">
        <v>6879</v>
      </c>
      <c r="E221">
        <v>18825</v>
      </c>
      <c r="F221">
        <v>4269</v>
      </c>
      <c r="G22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1385</v>
      </c>
    </row>
    <row r="245" spans="1:7">
      <c r="A245" t="s">
        <v>1386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1387</v>
      </c>
      <c r="E254">
        <v>0</v>
      </c>
      <c r="G254">
        <v>0</v>
      </c>
    </row>
    <row r="255" spans="1:7">
      <c r="A255" t="s">
        <v>147</v>
      </c>
      <c r="E255">
        <v>195</v>
      </c>
      <c r="G255">
        <v>195</v>
      </c>
    </row>
    <row r="256" spans="1:7">
      <c r="A256" t="s">
        <v>265</v>
      </c>
      <c r="F256">
        <v>0</v>
      </c>
      <c r="G256">
        <v>0</v>
      </c>
    </row>
    <row r="257" spans="1:7">
      <c r="A257" t="s">
        <v>1388</v>
      </c>
    </row>
    <row r="258" spans="1:7">
      <c r="A258" t="s">
        <v>471</v>
      </c>
      <c r="B258">
        <v>6288</v>
      </c>
      <c r="C258">
        <v>10704</v>
      </c>
      <c r="D258">
        <v>15537</v>
      </c>
      <c r="E258">
        <v>4598</v>
      </c>
      <c r="F258">
        <v>4133</v>
      </c>
      <c r="G258">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1385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1390</v>
      </c>
    </row>
    <row r="448" spans="1:7">
      <c r="A448" t="s">
        <v>1391</v>
      </c>
    </row>
    <row r="449" spans="1:7">
      <c r="A449" t="s">
        <v>400</v>
      </c>
      <c r="E449">
        <v>201</v>
      </c>
      <c r="F449">
        <v>30</v>
      </c>
      <c r="G449">
        <v>231</v>
      </c>
    </row>
    <row r="450" spans="1:7">
      <c r="A450" t="s">
        <v>153</v>
      </c>
      <c r="E450">
        <v>1580</v>
      </c>
      <c r="G450">
        <v>1580</v>
      </c>
    </row>
    <row r="451" spans="1:7">
      <c r="A451" t="s">
        <v>1392</v>
      </c>
      <c r="F451">
        <v>151</v>
      </c>
      <c r="G451">
        <v>151</v>
      </c>
    </row>
    <row r="452" spans="1:7">
      <c r="A452" t="s">
        <v>471</v>
      </c>
      <c r="C452">
        <v>1866</v>
      </c>
      <c r="D452">
        <v>2445</v>
      </c>
      <c r="E452">
        <v>5402</v>
      </c>
      <c r="F452">
        <v>3784</v>
      </c>
      <c r="G452">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1393</v>
      </c>
      <c r="E472">
        <v>260</v>
      </c>
      <c r="F472">
        <v>129</v>
      </c>
      <c r="G472">
        <v>389</v>
      </c>
    </row>
    <row r="473" spans="1:7">
      <c r="A473" t="s">
        <v>1394</v>
      </c>
    </row>
    <row r="474" spans="1:7">
      <c r="A474" t="s">
        <v>471</v>
      </c>
      <c r="B474">
        <v>4596</v>
      </c>
      <c r="C474">
        <v>3924</v>
      </c>
      <c r="D474">
        <v>3428</v>
      </c>
      <c r="E474">
        <v>1980</v>
      </c>
      <c r="F474">
        <v>1544</v>
      </c>
      <c r="G474">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1395</v>
      </c>
    </row>
    <row r="488" spans="1:7">
      <c r="A488" t="s">
        <v>1396</v>
      </c>
    </row>
    <row r="489" spans="1:7">
      <c r="A489" t="s">
        <v>1397</v>
      </c>
    </row>
    <row r="490" spans="1:7">
      <c r="A490" t="s">
        <v>1398</v>
      </c>
    </row>
    <row r="491" spans="1:7">
      <c r="A491" t="s">
        <v>1399</v>
      </c>
    </row>
    <row r="492" spans="1:7">
      <c r="A492" t="s">
        <v>471</v>
      </c>
      <c r="B492">
        <v>2983</v>
      </c>
      <c r="C492">
        <v>3593</v>
      </c>
      <c r="D492">
        <v>3943</v>
      </c>
      <c r="E492">
        <v>711</v>
      </c>
      <c r="F492">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1392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1400</v>
      </c>
      <c r="B506">
        <v>6</v>
      </c>
      <c r="G506">
        <v>6</v>
      </c>
    </row>
    <row r="507" spans="1:7">
      <c r="A507" t="s">
        <v>1401</v>
      </c>
    </row>
    <row r="508" spans="1:7">
      <c r="A508" t="s">
        <v>503</v>
      </c>
    </row>
    <row r="509" spans="1:7">
      <c r="A509" t="s">
        <v>223</v>
      </c>
      <c r="D509">
        <v>610</v>
      </c>
      <c r="E509">
        <v>2523</v>
      </c>
      <c r="G509">
        <v>3133</v>
      </c>
    </row>
    <row r="510" spans="1:7">
      <c r="A510" t="s">
        <v>1402</v>
      </c>
    </row>
    <row r="511" spans="1:7">
      <c r="A511" t="s">
        <v>471</v>
      </c>
      <c r="B511">
        <v>3758</v>
      </c>
      <c r="C511">
        <v>3342</v>
      </c>
      <c r="D511">
        <v>2404</v>
      </c>
      <c r="E511">
        <v>3965</v>
      </c>
      <c r="F511">
        <v>437</v>
      </c>
      <c r="G51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1403</v>
      </c>
      <c r="B523">
        <v>155</v>
      </c>
      <c r="G523">
        <v>155</v>
      </c>
    </row>
    <row r="524" spans="1:7">
      <c r="A524" t="s">
        <v>1404</v>
      </c>
    </row>
    <row r="525" spans="1:7">
      <c r="A525" t="s">
        <v>471</v>
      </c>
      <c r="B525">
        <v>2363</v>
      </c>
      <c r="C525">
        <v>2146</v>
      </c>
      <c r="D525">
        <v>2345</v>
      </c>
      <c r="E525">
        <v>1790</v>
      </c>
      <c r="G525">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1405</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1406</v>
      </c>
    </row>
    <row r="659" spans="1:7">
      <c r="A659" t="s">
        <v>130</v>
      </c>
      <c r="F659">
        <v>391</v>
      </c>
      <c r="G659">
        <v>391</v>
      </c>
    </row>
    <row r="660" spans="1:7">
      <c r="A660" t="s">
        <v>471</v>
      </c>
      <c r="B660">
        <v>2410</v>
      </c>
      <c r="C660">
        <v>3698</v>
      </c>
      <c r="D660">
        <v>2288</v>
      </c>
      <c r="E660">
        <v>861</v>
      </c>
      <c r="F660">
        <v>544</v>
      </c>
      <c r="G660">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1407</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1407</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997</v>
      </c>
    </row>
    <row r="701" spans="1:7">
      <c r="A701" t="s">
        <v>471</v>
      </c>
      <c r="B701">
        <v>3421</v>
      </c>
      <c r="C701">
        <v>4269</v>
      </c>
      <c r="D701">
        <v>5361</v>
      </c>
      <c r="E701">
        <v>3598</v>
      </c>
      <c r="F701">
        <v>1314</v>
      </c>
      <c r="G70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997</v>
      </c>
      <c r="D717">
        <v>1491</v>
      </c>
      <c r="E717">
        <v>1549</v>
      </c>
      <c r="G717">
        <v>3040</v>
      </c>
    </row>
    <row r="718" spans="1:7">
      <c r="A718" t="s">
        <v>1408</v>
      </c>
    </row>
    <row r="719" spans="1:7">
      <c r="A719" t="s">
        <v>903</v>
      </c>
      <c r="E719">
        <v>903</v>
      </c>
      <c r="G719">
        <v>903</v>
      </c>
    </row>
    <row r="720" spans="1:7">
      <c r="A720" t="s">
        <v>142</v>
      </c>
      <c r="F720">
        <v>285</v>
      </c>
      <c r="G720">
        <v>285</v>
      </c>
    </row>
    <row r="721" spans="1:7">
      <c r="A721" t="s">
        <v>471</v>
      </c>
      <c r="C721">
        <v>992</v>
      </c>
      <c r="D721">
        <v>6977</v>
      </c>
      <c r="E721">
        <v>2557</v>
      </c>
      <c r="F721">
        <v>538</v>
      </c>
      <c r="G72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1407</v>
      </c>
      <c r="B728">
        <v>2498</v>
      </c>
      <c r="C728">
        <v>1192</v>
      </c>
      <c r="D728">
        <v>1925</v>
      </c>
      <c r="G728">
        <v>5615</v>
      </c>
    </row>
    <row r="729" spans="1:7">
      <c r="A729" t="s">
        <v>507</v>
      </c>
      <c r="E729">
        <v>443</v>
      </c>
      <c r="G729">
        <v>443</v>
      </c>
    </row>
    <row r="730" spans="1:7">
      <c r="A730" t="s">
        <v>997</v>
      </c>
      <c r="B730">
        <v>918</v>
      </c>
      <c r="G730">
        <v>918</v>
      </c>
    </row>
    <row r="731" spans="1:7">
      <c r="A731" t="s">
        <v>903</v>
      </c>
      <c r="B731">
        <v>254</v>
      </c>
      <c r="C731">
        <v>1686</v>
      </c>
      <c r="D731">
        <v>611</v>
      </c>
      <c r="G731">
        <v>2551</v>
      </c>
    </row>
    <row r="732" spans="1:7">
      <c r="A732" t="s">
        <v>142</v>
      </c>
      <c r="E732">
        <v>82</v>
      </c>
      <c r="G732">
        <v>82</v>
      </c>
    </row>
    <row r="733" spans="1:7">
      <c r="A733" t="s">
        <v>254</v>
      </c>
      <c r="C733">
        <v>329</v>
      </c>
      <c r="D733">
        <v>333</v>
      </c>
      <c r="G733">
        <v>662</v>
      </c>
    </row>
    <row r="734" spans="1:7">
      <c r="A734" t="s">
        <v>944</v>
      </c>
      <c r="D734">
        <v>740</v>
      </c>
      <c r="G734">
        <v>740</v>
      </c>
    </row>
    <row r="735" spans="1:7">
      <c r="A735" t="s">
        <v>255</v>
      </c>
      <c r="E735">
        <v>267</v>
      </c>
      <c r="G735">
        <v>267</v>
      </c>
    </row>
    <row r="736" spans="1:7">
      <c r="A736" t="s">
        <v>832</v>
      </c>
      <c r="D736">
        <v>307</v>
      </c>
      <c r="E736">
        <v>920</v>
      </c>
      <c r="F736">
        <v>610</v>
      </c>
      <c r="G736">
        <v>1837</v>
      </c>
    </row>
    <row r="737" spans="1:7">
      <c r="A737" t="s">
        <v>471</v>
      </c>
      <c r="B737">
        <v>3670</v>
      </c>
      <c r="C737">
        <v>3207</v>
      </c>
      <c r="D737">
        <v>4215</v>
      </c>
      <c r="E737">
        <v>2293</v>
      </c>
      <c r="F737">
        <v>819</v>
      </c>
      <c r="G737">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1407</v>
      </c>
    </row>
    <row r="748" spans="1:7">
      <c r="A748" t="s">
        <v>903</v>
      </c>
      <c r="D748">
        <v>250</v>
      </c>
      <c r="G748">
        <v>250</v>
      </c>
    </row>
    <row r="749" spans="1:7">
      <c r="A749" t="s">
        <v>944</v>
      </c>
      <c r="B749">
        <v>1238</v>
      </c>
      <c r="C749">
        <v>1531</v>
      </c>
      <c r="D749">
        <v>1250</v>
      </c>
      <c r="E749">
        <v>361</v>
      </c>
      <c r="G749">
        <v>4380</v>
      </c>
    </row>
    <row r="750" spans="1:7">
      <c r="A750" t="s">
        <v>255</v>
      </c>
      <c r="B750">
        <v>711</v>
      </c>
      <c r="G750">
        <v>711</v>
      </c>
    </row>
    <row r="751" spans="1:7">
      <c r="A751" t="s">
        <v>1409</v>
      </c>
      <c r="D751">
        <v>75</v>
      </c>
      <c r="G751">
        <v>75</v>
      </c>
    </row>
    <row r="752" spans="1:7">
      <c r="A752" t="s">
        <v>908</v>
      </c>
      <c r="C752">
        <v>1808</v>
      </c>
      <c r="E752">
        <v>1204</v>
      </c>
      <c r="G752">
        <v>3012</v>
      </c>
    </row>
    <row r="753" spans="1:7">
      <c r="A753" t="s">
        <v>132</v>
      </c>
      <c r="C753">
        <v>251</v>
      </c>
      <c r="D753">
        <v>253</v>
      </c>
      <c r="E753">
        <v>1076</v>
      </c>
      <c r="G753">
        <v>1580</v>
      </c>
    </row>
    <row r="754" spans="1:7">
      <c r="A754" t="s">
        <v>832</v>
      </c>
      <c r="B754">
        <v>829</v>
      </c>
      <c r="D754">
        <v>863</v>
      </c>
      <c r="E754">
        <v>499</v>
      </c>
      <c r="F754">
        <v>475</v>
      </c>
      <c r="G754">
        <v>2666</v>
      </c>
    </row>
    <row r="755" spans="1:7">
      <c r="A755" t="s">
        <v>936</v>
      </c>
      <c r="E755">
        <v>754</v>
      </c>
      <c r="G755">
        <v>754</v>
      </c>
    </row>
    <row r="756" spans="1:7">
      <c r="A756" t="s">
        <v>910</v>
      </c>
      <c r="E756">
        <v>562</v>
      </c>
      <c r="G756">
        <v>562</v>
      </c>
    </row>
    <row r="757" spans="1:7">
      <c r="A757" t="s">
        <v>471</v>
      </c>
      <c r="B757">
        <v>2820</v>
      </c>
      <c r="C757">
        <v>3809</v>
      </c>
      <c r="D757">
        <v>2830</v>
      </c>
      <c r="E757">
        <v>4553</v>
      </c>
      <c r="F757">
        <v>545</v>
      </c>
      <c r="G757">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944</v>
      </c>
    </row>
    <row r="769" spans="1:7">
      <c r="A769" t="s">
        <v>908</v>
      </c>
    </row>
    <row r="770" spans="1:7">
      <c r="A770" t="s">
        <v>132</v>
      </c>
      <c r="C770">
        <v>120</v>
      </c>
      <c r="D770">
        <v>190</v>
      </c>
      <c r="G770">
        <v>310</v>
      </c>
    </row>
    <row r="771" spans="1:7">
      <c r="A771" t="s">
        <v>832</v>
      </c>
      <c r="B771">
        <v>839</v>
      </c>
      <c r="D771">
        <v>616</v>
      </c>
      <c r="E771">
        <v>969</v>
      </c>
      <c r="F771">
        <v>552</v>
      </c>
      <c r="G771">
        <v>2976</v>
      </c>
    </row>
    <row r="772" spans="1:7">
      <c r="A772" t="s">
        <v>936</v>
      </c>
      <c r="B772">
        <v>1285</v>
      </c>
      <c r="G772">
        <v>1285</v>
      </c>
    </row>
    <row r="773" spans="1:7">
      <c r="A773" t="s">
        <v>910</v>
      </c>
      <c r="B773">
        <v>978</v>
      </c>
      <c r="C773">
        <v>675</v>
      </c>
      <c r="D773">
        <v>170</v>
      </c>
      <c r="G773">
        <v>1823</v>
      </c>
    </row>
    <row r="774" spans="1:7">
      <c r="A774" t="s">
        <v>431</v>
      </c>
      <c r="B774">
        <v>153</v>
      </c>
      <c r="D774">
        <v>260</v>
      </c>
      <c r="G774">
        <v>413</v>
      </c>
    </row>
    <row r="775" spans="1:7">
      <c r="A775" t="s">
        <v>1410</v>
      </c>
      <c r="B775">
        <v>329</v>
      </c>
      <c r="C775">
        <v>427</v>
      </c>
      <c r="D775">
        <v>537</v>
      </c>
      <c r="E775">
        <v>646</v>
      </c>
      <c r="F775">
        <v>793</v>
      </c>
      <c r="G775">
        <v>2732</v>
      </c>
    </row>
    <row r="776" spans="1:7">
      <c r="A776" t="s">
        <v>1029</v>
      </c>
      <c r="B776">
        <v>335</v>
      </c>
      <c r="G776">
        <v>335</v>
      </c>
    </row>
    <row r="777" spans="1:7">
      <c r="A777" t="s">
        <v>1411</v>
      </c>
      <c r="B777">
        <v>415</v>
      </c>
      <c r="C777">
        <v>291</v>
      </c>
      <c r="F777">
        <v>755</v>
      </c>
      <c r="G777">
        <v>1461</v>
      </c>
    </row>
    <row r="778" spans="1:7">
      <c r="A778" t="s">
        <v>919</v>
      </c>
      <c r="C778">
        <v>1231</v>
      </c>
      <c r="D778">
        <v>1538</v>
      </c>
      <c r="E778">
        <v>1377</v>
      </c>
      <c r="G778">
        <v>4146</v>
      </c>
    </row>
    <row r="779" spans="1:7">
      <c r="A779" t="s">
        <v>925</v>
      </c>
      <c r="D779">
        <v>1205</v>
      </c>
      <c r="E779">
        <v>1000</v>
      </c>
      <c r="G779">
        <v>2205</v>
      </c>
    </row>
    <row r="780" spans="1:7">
      <c r="A780" t="s">
        <v>880</v>
      </c>
      <c r="D780">
        <v>240</v>
      </c>
      <c r="E780">
        <v>504</v>
      </c>
      <c r="G780">
        <v>744</v>
      </c>
    </row>
    <row r="781" spans="1:7">
      <c r="A781" t="s">
        <v>1412</v>
      </c>
      <c r="F781">
        <v>4135</v>
      </c>
      <c r="G781">
        <v>4135</v>
      </c>
    </row>
    <row r="782" spans="1:7">
      <c r="A782" t="s">
        <v>1242</v>
      </c>
      <c r="F782">
        <v>551</v>
      </c>
      <c r="G782">
        <v>551</v>
      </c>
    </row>
    <row r="783" spans="1:7">
      <c r="A783" t="s">
        <v>1413</v>
      </c>
    </row>
    <row r="784" spans="1:7">
      <c r="A784" t="s">
        <v>471</v>
      </c>
      <c r="B784">
        <v>4394</v>
      </c>
      <c r="C784">
        <v>2968</v>
      </c>
      <c r="D784">
        <v>5524</v>
      </c>
      <c r="E784">
        <v>5070</v>
      </c>
      <c r="F784">
        <v>6786</v>
      </c>
      <c r="G784">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832</v>
      </c>
      <c r="B795">
        <v>1375</v>
      </c>
      <c r="C795">
        <v>1016</v>
      </c>
      <c r="D795">
        <v>312</v>
      </c>
      <c r="E795">
        <v>1304</v>
      </c>
      <c r="F795">
        <v>617</v>
      </c>
      <c r="G795">
        <v>4624</v>
      </c>
    </row>
    <row r="796" spans="1:7">
      <c r="A796" t="s">
        <v>936</v>
      </c>
    </row>
    <row r="797" spans="1:7">
      <c r="A797" t="s">
        <v>1411</v>
      </c>
      <c r="B797">
        <v>1418</v>
      </c>
      <c r="C797">
        <v>701</v>
      </c>
      <c r="E797">
        <v>614</v>
      </c>
      <c r="F797">
        <v>486</v>
      </c>
      <c r="G797">
        <v>3219</v>
      </c>
    </row>
    <row r="798" spans="1:7">
      <c r="A798" t="s">
        <v>919</v>
      </c>
      <c r="B798">
        <v>600</v>
      </c>
      <c r="G798">
        <v>600</v>
      </c>
    </row>
    <row r="799" spans="1:7">
      <c r="A799" t="s">
        <v>925</v>
      </c>
      <c r="B799">
        <v>1002</v>
      </c>
      <c r="C799">
        <v>268</v>
      </c>
      <c r="G799">
        <v>1270</v>
      </c>
    </row>
    <row r="800" spans="1:7">
      <c r="A800" t="s">
        <v>880</v>
      </c>
      <c r="B800">
        <v>80</v>
      </c>
      <c r="G800">
        <v>80</v>
      </c>
    </row>
    <row r="801" spans="1:7">
      <c r="A801" t="s">
        <v>1412</v>
      </c>
      <c r="B801">
        <v>2251</v>
      </c>
      <c r="C801">
        <v>2014</v>
      </c>
      <c r="D801">
        <v>1868</v>
      </c>
      <c r="E801">
        <v>2157</v>
      </c>
      <c r="F801">
        <v>2953</v>
      </c>
      <c r="G801">
        <v>11243</v>
      </c>
    </row>
    <row r="802" spans="1:7">
      <c r="A802" t="s">
        <v>1242</v>
      </c>
      <c r="B802">
        <v>454</v>
      </c>
      <c r="C802">
        <v>251</v>
      </c>
      <c r="D802">
        <v>224</v>
      </c>
      <c r="E802">
        <v>789</v>
      </c>
      <c r="G802">
        <v>1718</v>
      </c>
    </row>
    <row r="803" spans="1:7">
      <c r="A803" t="s">
        <v>1112</v>
      </c>
      <c r="C803">
        <v>1253</v>
      </c>
      <c r="D803">
        <v>1351</v>
      </c>
      <c r="E803">
        <v>443</v>
      </c>
      <c r="G803">
        <v>3047</v>
      </c>
    </row>
    <row r="804" spans="1:7">
      <c r="A804" t="s">
        <v>914</v>
      </c>
      <c r="C804">
        <v>1850</v>
      </c>
      <c r="D804">
        <v>1276</v>
      </c>
      <c r="E804">
        <v>1479</v>
      </c>
      <c r="G804">
        <v>4605</v>
      </c>
    </row>
    <row r="805" spans="1:7">
      <c r="A805" t="s">
        <v>960</v>
      </c>
      <c r="D805">
        <v>1118</v>
      </c>
      <c r="E805">
        <v>1472</v>
      </c>
      <c r="G805">
        <v>2590</v>
      </c>
    </row>
    <row r="806" spans="1:7">
      <c r="A806" t="s">
        <v>956</v>
      </c>
      <c r="E806">
        <v>1393</v>
      </c>
      <c r="G806">
        <v>1393</v>
      </c>
    </row>
    <row r="807" spans="1:7">
      <c r="A807" t="s">
        <v>471</v>
      </c>
      <c r="B807">
        <v>7888</v>
      </c>
      <c r="C807">
        <v>8152</v>
      </c>
      <c r="D807">
        <v>7103</v>
      </c>
      <c r="E807">
        <v>10576</v>
      </c>
      <c r="F807">
        <v>4760</v>
      </c>
      <c r="G807">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832</v>
      </c>
      <c r="B819">
        <v>768</v>
      </c>
      <c r="C819">
        <v>1014</v>
      </c>
      <c r="G819">
        <v>1782</v>
      </c>
    </row>
    <row r="820" spans="1:7">
      <c r="A820" t="s">
        <v>1411</v>
      </c>
      <c r="B820">
        <v>225</v>
      </c>
      <c r="C820">
        <v>1287</v>
      </c>
      <c r="D820">
        <v>1185</v>
      </c>
      <c r="E820">
        <v>508</v>
      </c>
      <c r="G820">
        <v>3205</v>
      </c>
    </row>
    <row r="821" spans="1:7">
      <c r="A821" t="s">
        <v>925</v>
      </c>
      <c r="D821">
        <v>334</v>
      </c>
      <c r="G821">
        <v>334</v>
      </c>
    </row>
    <row r="822" spans="1:7">
      <c r="A822" t="s">
        <v>1412</v>
      </c>
      <c r="C822">
        <v>216</v>
      </c>
      <c r="G822">
        <v>216</v>
      </c>
    </row>
    <row r="823" spans="1:7">
      <c r="A823" t="s">
        <v>1242</v>
      </c>
      <c r="B823">
        <v>1088</v>
      </c>
      <c r="C823">
        <v>557</v>
      </c>
      <c r="D823">
        <v>512</v>
      </c>
      <c r="E823">
        <v>369</v>
      </c>
      <c r="G823">
        <v>2526</v>
      </c>
    </row>
    <row r="824" spans="1:7">
      <c r="A824" t="s">
        <v>1112</v>
      </c>
      <c r="B824">
        <v>192</v>
      </c>
      <c r="G824">
        <v>192</v>
      </c>
    </row>
    <row r="825" spans="1:7">
      <c r="A825" t="s">
        <v>960</v>
      </c>
      <c r="B825">
        <v>1174</v>
      </c>
      <c r="C825">
        <v>1597</v>
      </c>
      <c r="D825">
        <v>308</v>
      </c>
      <c r="G825">
        <v>3079</v>
      </c>
    </row>
    <row r="826" spans="1:7">
      <c r="A826" t="s">
        <v>956</v>
      </c>
      <c r="B826">
        <v>1545</v>
      </c>
      <c r="C826">
        <v>995</v>
      </c>
      <c r="G826">
        <v>2540</v>
      </c>
    </row>
    <row r="827" spans="1:7">
      <c r="A827" t="s">
        <v>882</v>
      </c>
      <c r="D827">
        <v>333</v>
      </c>
      <c r="G827">
        <v>333</v>
      </c>
    </row>
    <row r="828" spans="1:7">
      <c r="A828" t="s">
        <v>1414</v>
      </c>
      <c r="D828">
        <v>160</v>
      </c>
      <c r="G828">
        <v>160</v>
      </c>
    </row>
    <row r="829" spans="1:7">
      <c r="A829" t="s">
        <v>555</v>
      </c>
      <c r="D829">
        <v>1282</v>
      </c>
      <c r="E829">
        <v>980</v>
      </c>
      <c r="G829">
        <v>2262</v>
      </c>
    </row>
    <row r="830" spans="1:7">
      <c r="A830" t="s">
        <v>1228</v>
      </c>
    </row>
    <row r="831" spans="1:7">
      <c r="A831" t="s">
        <v>471</v>
      </c>
      <c r="B831">
        <v>5232</v>
      </c>
      <c r="C831">
        <v>5991</v>
      </c>
      <c r="D831">
        <v>4240</v>
      </c>
      <c r="E831">
        <v>3081</v>
      </c>
      <c r="F831">
        <v>268</v>
      </c>
      <c r="G83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832</v>
      </c>
      <c r="D839">
        <v>986</v>
      </c>
      <c r="G839">
        <v>986</v>
      </c>
    </row>
    <row r="840" spans="1:7">
      <c r="A840" t="s">
        <v>1411</v>
      </c>
      <c r="B840">
        <v>916</v>
      </c>
      <c r="C840">
        <v>144</v>
      </c>
      <c r="G840">
        <v>1060</v>
      </c>
    </row>
    <row r="841" spans="1:7">
      <c r="A841" t="s">
        <v>960</v>
      </c>
    </row>
    <row r="842" spans="1:7">
      <c r="A842" t="s">
        <v>956</v>
      </c>
    </row>
    <row r="843" spans="1:7">
      <c r="A843" t="s">
        <v>555</v>
      </c>
      <c r="B843">
        <v>828</v>
      </c>
      <c r="C843">
        <v>150</v>
      </c>
      <c r="E843">
        <v>688</v>
      </c>
      <c r="G843">
        <v>1666</v>
      </c>
    </row>
    <row r="844" spans="1:7">
      <c r="A844" t="s">
        <v>1415</v>
      </c>
      <c r="B844">
        <v>233</v>
      </c>
      <c r="G844">
        <v>233</v>
      </c>
    </row>
    <row r="845" spans="1:7">
      <c r="A845" t="s">
        <v>967</v>
      </c>
      <c r="B845">
        <v>1768</v>
      </c>
      <c r="C845">
        <v>510</v>
      </c>
      <c r="G845">
        <v>2278</v>
      </c>
    </row>
    <row r="846" spans="1:7">
      <c r="A846" t="s">
        <v>1333</v>
      </c>
      <c r="B846">
        <v>220</v>
      </c>
      <c r="C846">
        <v>435</v>
      </c>
      <c r="D846">
        <v>227</v>
      </c>
      <c r="E846">
        <v>487</v>
      </c>
      <c r="F846">
        <v>123</v>
      </c>
      <c r="G846">
        <v>1492</v>
      </c>
    </row>
    <row r="847" spans="1:7">
      <c r="A847" t="s">
        <v>741</v>
      </c>
      <c r="B847">
        <v>60</v>
      </c>
      <c r="C847">
        <v>219</v>
      </c>
      <c r="G847">
        <v>279</v>
      </c>
    </row>
    <row r="848" spans="1:7">
      <c r="A848" t="s">
        <v>1053</v>
      </c>
      <c r="D848">
        <v>240</v>
      </c>
      <c r="G848">
        <v>240</v>
      </c>
    </row>
    <row r="849" spans="1:7">
      <c r="A849" t="s">
        <v>1416</v>
      </c>
      <c r="C849">
        <v>1603</v>
      </c>
      <c r="D849">
        <v>791</v>
      </c>
      <c r="E849">
        <v>2803</v>
      </c>
      <c r="G849">
        <v>5197</v>
      </c>
    </row>
    <row r="850" spans="1:7">
      <c r="A850" t="s">
        <v>1236</v>
      </c>
      <c r="C850">
        <v>927</v>
      </c>
      <c r="D850">
        <v>1221</v>
      </c>
      <c r="E850">
        <v>1023</v>
      </c>
      <c r="G850">
        <v>3171</v>
      </c>
    </row>
    <row r="851" spans="1:7">
      <c r="A851" t="s">
        <v>971</v>
      </c>
      <c r="C851">
        <v>974</v>
      </c>
      <c r="D851">
        <v>1312</v>
      </c>
      <c r="E851">
        <v>359</v>
      </c>
      <c r="G851">
        <v>2645</v>
      </c>
    </row>
    <row r="852" spans="1:7">
      <c r="A852" t="s">
        <v>958</v>
      </c>
      <c r="D852">
        <v>1239</v>
      </c>
      <c r="E852">
        <v>1220</v>
      </c>
      <c r="G852">
        <v>2459</v>
      </c>
    </row>
    <row r="853" spans="1:7">
      <c r="A853" t="s">
        <v>844</v>
      </c>
      <c r="D853">
        <v>1457</v>
      </c>
      <c r="E853">
        <v>1142</v>
      </c>
      <c r="F853">
        <v>945</v>
      </c>
      <c r="G853">
        <v>3544</v>
      </c>
    </row>
    <row r="854" spans="1:7">
      <c r="A854" t="s">
        <v>471</v>
      </c>
      <c r="B854">
        <v>4025</v>
      </c>
      <c r="C854">
        <v>5125</v>
      </c>
      <c r="D854">
        <v>8008</v>
      </c>
      <c r="E854">
        <v>8462</v>
      </c>
      <c r="F854">
        <v>1068</v>
      </c>
      <c r="G854">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882</v>
      </c>
    </row>
    <row r="865" spans="1:7">
      <c r="A865" t="s">
        <v>1333</v>
      </c>
      <c r="C865">
        <v>413</v>
      </c>
      <c r="D865">
        <v>190</v>
      </c>
      <c r="E865">
        <v>1194</v>
      </c>
      <c r="F865">
        <v>306</v>
      </c>
      <c r="G865">
        <v>2103</v>
      </c>
    </row>
    <row r="866" spans="1:7">
      <c r="A866" t="s">
        <v>1416</v>
      </c>
      <c r="B866">
        <v>3343</v>
      </c>
      <c r="C866">
        <v>714</v>
      </c>
      <c r="D866">
        <v>2013</v>
      </c>
      <c r="E866">
        <v>1500</v>
      </c>
      <c r="F866">
        <v>1933</v>
      </c>
      <c r="G866">
        <v>9503</v>
      </c>
    </row>
    <row r="867" spans="1:7">
      <c r="A867" t="s">
        <v>1236</v>
      </c>
      <c r="B867">
        <v>1100</v>
      </c>
      <c r="C867">
        <v>527</v>
      </c>
      <c r="D867">
        <v>553</v>
      </c>
      <c r="G867">
        <v>2180</v>
      </c>
    </row>
    <row r="868" spans="1:7">
      <c r="A868" t="s">
        <v>971</v>
      </c>
      <c r="C868">
        <v>230</v>
      </c>
      <c r="G868">
        <v>230</v>
      </c>
    </row>
    <row r="869" spans="1:7">
      <c r="A869" t="s">
        <v>958</v>
      </c>
      <c r="B869">
        <v>853</v>
      </c>
      <c r="G869">
        <v>853</v>
      </c>
    </row>
    <row r="870" spans="1:7">
      <c r="A870" t="s">
        <v>844</v>
      </c>
      <c r="B870">
        <v>1186</v>
      </c>
      <c r="C870">
        <v>1564</v>
      </c>
      <c r="D870">
        <v>1012</v>
      </c>
      <c r="E870">
        <v>588</v>
      </c>
      <c r="G870">
        <v>4350</v>
      </c>
    </row>
    <row r="871" spans="1:7">
      <c r="A871" t="s">
        <v>964</v>
      </c>
      <c r="C871">
        <v>1007</v>
      </c>
      <c r="D871">
        <v>1672</v>
      </c>
      <c r="E871">
        <v>1544</v>
      </c>
      <c r="G871">
        <v>4223</v>
      </c>
    </row>
    <row r="872" spans="1:7">
      <c r="A872" t="s">
        <v>995</v>
      </c>
      <c r="C872">
        <v>1182</v>
      </c>
      <c r="D872">
        <v>1604</v>
      </c>
      <c r="E872">
        <v>1268</v>
      </c>
      <c r="G872">
        <v>4054</v>
      </c>
    </row>
    <row r="873" spans="1:7">
      <c r="A873" t="s">
        <v>859</v>
      </c>
      <c r="D873">
        <v>1624</v>
      </c>
      <c r="E873">
        <v>551</v>
      </c>
      <c r="G873">
        <v>2175</v>
      </c>
    </row>
    <row r="874" spans="1:7">
      <c r="A874" t="s">
        <v>842</v>
      </c>
      <c r="F874">
        <v>408</v>
      </c>
      <c r="G874">
        <v>408</v>
      </c>
    </row>
    <row r="875" spans="1:7">
      <c r="A875" t="s">
        <v>471</v>
      </c>
      <c r="B875">
        <v>7333</v>
      </c>
      <c r="C875">
        <v>6030</v>
      </c>
      <c r="D875">
        <v>8836</v>
      </c>
      <c r="E875">
        <v>7091</v>
      </c>
      <c r="F875">
        <v>3115</v>
      </c>
      <c r="G875">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832</v>
      </c>
    </row>
    <row r="886" spans="1:7">
      <c r="A886" t="s">
        <v>431</v>
      </c>
      <c r="B886">
        <v>188</v>
      </c>
      <c r="C886">
        <v>140</v>
      </c>
      <c r="G886">
        <v>328</v>
      </c>
    </row>
    <row r="887" spans="1:7">
      <c r="A887" t="s">
        <v>882</v>
      </c>
      <c r="B887">
        <v>270</v>
      </c>
      <c r="C887">
        <v>60</v>
      </c>
      <c r="G887">
        <v>330</v>
      </c>
    </row>
    <row r="888" spans="1:7">
      <c r="A888" t="s">
        <v>967</v>
      </c>
    </row>
    <row r="889" spans="1:7">
      <c r="A889" t="s">
        <v>1333</v>
      </c>
      <c r="B889">
        <v>203</v>
      </c>
      <c r="C889">
        <v>996</v>
      </c>
      <c r="D889">
        <v>1147</v>
      </c>
      <c r="E889">
        <v>1053</v>
      </c>
      <c r="F889">
        <v>955</v>
      </c>
      <c r="G889">
        <v>4354</v>
      </c>
    </row>
    <row r="890" spans="1:7">
      <c r="A890" t="s">
        <v>1416</v>
      </c>
      <c r="B890">
        <v>820</v>
      </c>
      <c r="C890">
        <v>2077</v>
      </c>
      <c r="D890">
        <v>1096</v>
      </c>
      <c r="G890">
        <v>3993</v>
      </c>
    </row>
    <row r="891" spans="1:7">
      <c r="A891" t="s">
        <v>1236</v>
      </c>
      <c r="C891">
        <v>1647</v>
      </c>
      <c r="D891">
        <v>343</v>
      </c>
      <c r="G891">
        <v>1990</v>
      </c>
    </row>
    <row r="892" spans="1:7">
      <c r="A892" t="s">
        <v>964</v>
      </c>
      <c r="B892">
        <v>587</v>
      </c>
      <c r="C892">
        <v>115</v>
      </c>
      <c r="G892">
        <v>702</v>
      </c>
    </row>
    <row r="893" spans="1:7">
      <c r="A893" t="s">
        <v>969</v>
      </c>
      <c r="C893">
        <v>1509</v>
      </c>
      <c r="D893">
        <v>1087</v>
      </c>
      <c r="E893">
        <v>777</v>
      </c>
      <c r="G893">
        <v>3373</v>
      </c>
    </row>
    <row r="894" spans="1:7">
      <c r="A894" t="s">
        <v>995</v>
      </c>
      <c r="B894">
        <v>1310</v>
      </c>
      <c r="G894">
        <v>1310</v>
      </c>
    </row>
    <row r="895" spans="1:7">
      <c r="A895" t="s">
        <v>859</v>
      </c>
      <c r="F895">
        <v>168</v>
      </c>
      <c r="G895">
        <v>168</v>
      </c>
    </row>
    <row r="896" spans="1:7">
      <c r="A896" t="s">
        <v>842</v>
      </c>
      <c r="B896">
        <v>1323</v>
      </c>
      <c r="C896">
        <v>1516</v>
      </c>
      <c r="D896">
        <v>790</v>
      </c>
      <c r="E896">
        <v>930</v>
      </c>
      <c r="F896">
        <v>408</v>
      </c>
      <c r="G896">
        <v>4967</v>
      </c>
    </row>
    <row r="897" spans="1:7">
      <c r="A897" t="s">
        <v>1417</v>
      </c>
      <c r="B897">
        <v>1224</v>
      </c>
      <c r="C897">
        <v>988</v>
      </c>
      <c r="D897">
        <v>2316</v>
      </c>
      <c r="E897">
        <v>2066</v>
      </c>
      <c r="G897">
        <v>6594</v>
      </c>
    </row>
    <row r="898" spans="1:7">
      <c r="A898" t="s">
        <v>962</v>
      </c>
      <c r="C898">
        <v>1678</v>
      </c>
      <c r="E898">
        <v>394</v>
      </c>
      <c r="G898">
        <v>2072</v>
      </c>
    </row>
    <row r="899" spans="1:7">
      <c r="A899" t="s">
        <v>1235</v>
      </c>
      <c r="D899">
        <v>3179</v>
      </c>
      <c r="G899">
        <v>3179</v>
      </c>
    </row>
    <row r="900" spans="1:7">
      <c r="A900" t="s">
        <v>1049</v>
      </c>
      <c r="E900">
        <v>978</v>
      </c>
      <c r="G900">
        <v>978</v>
      </c>
    </row>
    <row r="901" spans="1:7">
      <c r="A901" t="s">
        <v>1295</v>
      </c>
      <c r="E901">
        <v>502</v>
      </c>
      <c r="G901">
        <v>502</v>
      </c>
    </row>
    <row r="902" spans="1:7">
      <c r="A902" t="s">
        <v>747</v>
      </c>
      <c r="E902">
        <v>346</v>
      </c>
      <c r="G902">
        <v>346</v>
      </c>
    </row>
    <row r="903" spans="1:7">
      <c r="A903" t="s">
        <v>471</v>
      </c>
      <c r="B903">
        <v>6492</v>
      </c>
      <c r="C903">
        <v>10726</v>
      </c>
      <c r="D903">
        <v>10129</v>
      </c>
      <c r="E903">
        <v>7046</v>
      </c>
      <c r="F903">
        <v>1591</v>
      </c>
      <c r="G903">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row>
    <row r="909" spans="1:7">
      <c r="A909" t="s">
        <v>142</v>
      </c>
    </row>
    <row r="910" spans="1:7">
      <c r="A910" t="s">
        <v>832</v>
      </c>
    </row>
    <row r="911" spans="1:7">
      <c r="A911" t="s">
        <v>1242</v>
      </c>
      <c r="F911">
        <v>569</v>
      </c>
      <c r="G911">
        <v>569</v>
      </c>
    </row>
    <row r="912" spans="1:7">
      <c r="A912" t="s">
        <v>1333</v>
      </c>
    </row>
    <row r="913" spans="1:7">
      <c r="A913" t="s">
        <v>741</v>
      </c>
      <c r="D913">
        <v>150</v>
      </c>
      <c r="G913">
        <v>150</v>
      </c>
    </row>
    <row r="914" spans="1:7">
      <c r="A914" t="s">
        <v>844</v>
      </c>
    </row>
    <row r="915" spans="1:7">
      <c r="A915" t="s">
        <v>995</v>
      </c>
      <c r="B915">
        <v>701</v>
      </c>
      <c r="G915">
        <v>701</v>
      </c>
    </row>
    <row r="916" spans="1:7">
      <c r="A916" t="s">
        <v>859</v>
      </c>
      <c r="B916">
        <v>463</v>
      </c>
      <c r="C916">
        <v>633</v>
      </c>
      <c r="D916">
        <v>625</v>
      </c>
      <c r="G916">
        <v>1721</v>
      </c>
    </row>
    <row r="917" spans="1:7">
      <c r="A917" t="s">
        <v>842</v>
      </c>
    </row>
    <row r="918" spans="1:7">
      <c r="A918" t="s">
        <v>1235</v>
      </c>
      <c r="B918">
        <v>882</v>
      </c>
      <c r="C918">
        <v>1072</v>
      </c>
      <c r="D918">
        <v>1034</v>
      </c>
      <c r="E918">
        <v>209</v>
      </c>
      <c r="G918">
        <v>3197</v>
      </c>
    </row>
    <row r="919" spans="1:7">
      <c r="A919" t="s">
        <v>1049</v>
      </c>
      <c r="B919">
        <v>1420</v>
      </c>
      <c r="C919">
        <v>990</v>
      </c>
      <c r="D919">
        <v>549</v>
      </c>
      <c r="G919">
        <v>2959</v>
      </c>
    </row>
    <row r="920" spans="1:7">
      <c r="A920" t="s">
        <v>1295</v>
      </c>
      <c r="B920">
        <v>259</v>
      </c>
      <c r="C920">
        <v>1087</v>
      </c>
      <c r="D920">
        <v>2206</v>
      </c>
      <c r="E920">
        <v>453</v>
      </c>
      <c r="G920">
        <v>4005</v>
      </c>
    </row>
    <row r="921" spans="1:7">
      <c r="A921" t="s">
        <v>747</v>
      </c>
      <c r="C921">
        <v>379</v>
      </c>
      <c r="D921">
        <v>208</v>
      </c>
      <c r="G921">
        <v>587</v>
      </c>
    </row>
    <row r="922" spans="1:7">
      <c r="A922" t="s">
        <v>978</v>
      </c>
      <c r="B922">
        <v>579</v>
      </c>
      <c r="C922">
        <v>1120</v>
      </c>
      <c r="D922">
        <v>1488</v>
      </c>
      <c r="E922">
        <v>954</v>
      </c>
      <c r="G922">
        <v>4141</v>
      </c>
    </row>
    <row r="923" spans="1:7">
      <c r="A923" t="s">
        <v>1418</v>
      </c>
      <c r="B923">
        <v>365</v>
      </c>
      <c r="G923">
        <v>365</v>
      </c>
    </row>
    <row r="924" spans="1:7">
      <c r="A924" t="s">
        <v>866</v>
      </c>
      <c r="B924">
        <v>207</v>
      </c>
      <c r="G924">
        <v>207</v>
      </c>
    </row>
    <row r="925" spans="1:7">
      <c r="A925" t="s">
        <v>1337</v>
      </c>
      <c r="C925">
        <v>1691</v>
      </c>
      <c r="D925">
        <v>1998</v>
      </c>
      <c r="E925">
        <v>760</v>
      </c>
      <c r="F925">
        <v>3975</v>
      </c>
      <c r="G925">
        <v>8424</v>
      </c>
    </row>
    <row r="926" spans="1:7">
      <c r="A926" t="s">
        <v>1061</v>
      </c>
      <c r="D926">
        <v>1031</v>
      </c>
      <c r="G926">
        <v>1031</v>
      </c>
    </row>
    <row r="927" spans="1:7">
      <c r="A927" t="s">
        <v>857</v>
      </c>
      <c r="E927">
        <v>1063</v>
      </c>
      <c r="F927">
        <v>1263</v>
      </c>
      <c r="G927">
        <v>2326</v>
      </c>
    </row>
    <row r="928" spans="1:7">
      <c r="A928" t="s">
        <v>1335</v>
      </c>
      <c r="F928">
        <v>451</v>
      </c>
      <c r="G928">
        <v>451</v>
      </c>
    </row>
    <row r="929" spans="1:7">
      <c r="A929" t="s">
        <v>1340</v>
      </c>
      <c r="B929">
        <v>3266</v>
      </c>
      <c r="C929">
        <v>3910</v>
      </c>
      <c r="D929">
        <v>346</v>
      </c>
      <c r="G929">
        <v>7522</v>
      </c>
    </row>
    <row r="930" spans="1:7">
      <c r="A930" t="s">
        <v>1346</v>
      </c>
      <c r="C930">
        <v>372</v>
      </c>
      <c r="D930">
        <v>656</v>
      </c>
      <c r="G930">
        <v>1028</v>
      </c>
    </row>
    <row r="931" spans="1:7">
      <c r="A931" t="s">
        <v>1343</v>
      </c>
      <c r="D931">
        <v>2985</v>
      </c>
      <c r="E931">
        <v>2373</v>
      </c>
      <c r="G931">
        <v>5358</v>
      </c>
    </row>
    <row r="932" spans="1:7">
      <c r="A932" t="s">
        <v>1171</v>
      </c>
      <c r="F932">
        <v>2948</v>
      </c>
      <c r="G932">
        <v>2948</v>
      </c>
    </row>
    <row r="933" spans="1:7">
      <c r="A933" t="s">
        <v>471</v>
      </c>
      <c r="B933">
        <v>8142</v>
      </c>
      <c r="C933">
        <v>11254</v>
      </c>
      <c r="D933">
        <v>13276</v>
      </c>
      <c r="E933">
        <v>5812</v>
      </c>
      <c r="F933">
        <v>9206</v>
      </c>
      <c r="G933">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row>
    <row r="939" spans="1:7">
      <c r="A939" t="s">
        <v>1228</v>
      </c>
    </row>
    <row r="940" spans="1:7">
      <c r="A940" t="s">
        <v>1333</v>
      </c>
      <c r="B940">
        <v>560</v>
      </c>
      <c r="G940">
        <v>560</v>
      </c>
    </row>
    <row r="941" spans="1:7">
      <c r="A941" t="s">
        <v>844</v>
      </c>
    </row>
    <row r="942" spans="1:7">
      <c r="A942" t="s">
        <v>995</v>
      </c>
      <c r="B942">
        <v>138</v>
      </c>
      <c r="G942">
        <v>138</v>
      </c>
    </row>
    <row r="943" spans="1:7">
      <c r="A943" t="s">
        <v>842</v>
      </c>
    </row>
    <row r="944" spans="1:7">
      <c r="A944" t="s">
        <v>1235</v>
      </c>
      <c r="B944">
        <v>96</v>
      </c>
      <c r="G944">
        <v>96</v>
      </c>
    </row>
    <row r="945" spans="1:7">
      <c r="A945" t="s">
        <v>1049</v>
      </c>
      <c r="B945">
        <v>632</v>
      </c>
      <c r="G945">
        <v>632</v>
      </c>
    </row>
    <row r="946" spans="1:7">
      <c r="A946" t="s">
        <v>1295</v>
      </c>
      <c r="B946">
        <v>558</v>
      </c>
      <c r="G946">
        <v>558</v>
      </c>
    </row>
    <row r="947" spans="1:7">
      <c r="A947" t="s">
        <v>747</v>
      </c>
      <c r="B947">
        <v>562</v>
      </c>
      <c r="D947">
        <v>474</v>
      </c>
      <c r="E947">
        <v>606</v>
      </c>
      <c r="F947">
        <v>322</v>
      </c>
      <c r="G947">
        <v>1964</v>
      </c>
    </row>
    <row r="948" spans="1:7">
      <c r="A948" t="s">
        <v>1061</v>
      </c>
      <c r="B948">
        <v>1351</v>
      </c>
      <c r="D948">
        <v>890</v>
      </c>
      <c r="G948">
        <v>2241</v>
      </c>
    </row>
    <row r="949" spans="1:7">
      <c r="A949" t="s">
        <v>1171</v>
      </c>
      <c r="B949">
        <v>4084</v>
      </c>
      <c r="D949">
        <v>242</v>
      </c>
      <c r="G949">
        <v>4326</v>
      </c>
    </row>
    <row r="950" spans="1:7">
      <c r="A950" t="s">
        <v>1419</v>
      </c>
      <c r="B950">
        <v>748</v>
      </c>
      <c r="C950">
        <v>1062</v>
      </c>
      <c r="G950">
        <v>1810</v>
      </c>
    </row>
    <row r="951" spans="1:7">
      <c r="A951" t="s">
        <v>750</v>
      </c>
      <c r="B951">
        <v>435</v>
      </c>
      <c r="E951">
        <v>1123</v>
      </c>
      <c r="G951">
        <v>1558</v>
      </c>
    </row>
    <row r="952" spans="1:7">
      <c r="A952" t="s">
        <v>975</v>
      </c>
      <c r="D952">
        <v>1580</v>
      </c>
      <c r="E952">
        <v>1258</v>
      </c>
      <c r="G952">
        <v>2838</v>
      </c>
    </row>
    <row r="953" spans="1:7">
      <c r="A953" t="s">
        <v>973</v>
      </c>
      <c r="D953">
        <v>877</v>
      </c>
      <c r="E953">
        <v>814</v>
      </c>
      <c r="G953">
        <v>1691</v>
      </c>
    </row>
    <row r="954" spans="1:7">
      <c r="A954" t="s">
        <v>583</v>
      </c>
      <c r="D954">
        <v>711</v>
      </c>
      <c r="E954">
        <v>325</v>
      </c>
      <c r="F954">
        <v>430</v>
      </c>
      <c r="G954">
        <v>1466</v>
      </c>
    </row>
    <row r="955" spans="1:7">
      <c r="A955" t="s">
        <v>782</v>
      </c>
      <c r="D955">
        <v>1486</v>
      </c>
      <c r="E955">
        <v>2912</v>
      </c>
      <c r="F955">
        <v>2125</v>
      </c>
      <c r="G955">
        <v>6523</v>
      </c>
    </row>
    <row r="956" spans="1:7">
      <c r="A956" t="s">
        <v>1351</v>
      </c>
      <c r="D956">
        <v>1264</v>
      </c>
      <c r="E956">
        <v>1281</v>
      </c>
      <c r="G956">
        <v>2545</v>
      </c>
    </row>
    <row r="957" spans="1:7">
      <c r="A957" t="s">
        <v>1420</v>
      </c>
    </row>
    <row r="958" spans="1:7">
      <c r="A958" t="s">
        <v>1175</v>
      </c>
      <c r="D958">
        <v>3678</v>
      </c>
      <c r="E958">
        <v>3382</v>
      </c>
      <c r="G958">
        <v>7060</v>
      </c>
    </row>
    <row r="959" spans="1:7">
      <c r="A959" t="s">
        <v>1421</v>
      </c>
      <c r="F959">
        <v>1505</v>
      </c>
      <c r="G959">
        <v>1505</v>
      </c>
    </row>
    <row r="960" spans="1:7">
      <c r="A960" t="s">
        <v>1222</v>
      </c>
      <c r="E960">
        <v>424</v>
      </c>
      <c r="G960">
        <v>424</v>
      </c>
    </row>
    <row r="961" spans="1:7">
      <c r="A961" t="s">
        <v>1177</v>
      </c>
      <c r="E961">
        <v>598</v>
      </c>
      <c r="G961">
        <v>598</v>
      </c>
    </row>
    <row r="962" spans="1:7">
      <c r="A962" t="s">
        <v>471</v>
      </c>
      <c r="B962">
        <v>9164</v>
      </c>
      <c r="C962">
        <v>1062</v>
      </c>
      <c r="D962">
        <v>11202</v>
      </c>
      <c r="E962">
        <v>12723</v>
      </c>
      <c r="F962">
        <v>4382</v>
      </c>
      <c r="G962">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1333</v>
      </c>
      <c r="C970">
        <v>17</v>
      </c>
      <c r="G970">
        <v>17</v>
      </c>
    </row>
    <row r="971" spans="1:7">
      <c r="A971" t="s">
        <v>995</v>
      </c>
    </row>
    <row r="972" spans="1:7">
      <c r="A972" t="s">
        <v>1295</v>
      </c>
      <c r="B972">
        <v>127</v>
      </c>
      <c r="G972">
        <v>127</v>
      </c>
    </row>
    <row r="973" spans="1:7">
      <c r="A973" t="s">
        <v>747</v>
      </c>
      <c r="B973">
        <v>420</v>
      </c>
      <c r="G973">
        <v>420</v>
      </c>
    </row>
    <row r="974" spans="1:7">
      <c r="A974" t="s">
        <v>1061</v>
      </c>
    </row>
    <row r="975" spans="1:7">
      <c r="A975" t="s">
        <v>750</v>
      </c>
      <c r="C975">
        <v>1917</v>
      </c>
      <c r="E975">
        <v>272</v>
      </c>
      <c r="G975">
        <v>2189</v>
      </c>
    </row>
    <row r="976" spans="1:7">
      <c r="A976" t="s">
        <v>973</v>
      </c>
      <c r="B976">
        <v>956</v>
      </c>
      <c r="G976">
        <v>956</v>
      </c>
    </row>
    <row r="977" spans="1:7">
      <c r="A977" t="s">
        <v>583</v>
      </c>
      <c r="E977">
        <v>195</v>
      </c>
      <c r="G977">
        <v>195</v>
      </c>
    </row>
    <row r="978" spans="1:7">
      <c r="A978" t="s">
        <v>782</v>
      </c>
      <c r="B978">
        <v>1449</v>
      </c>
      <c r="G978">
        <v>1449</v>
      </c>
    </row>
    <row r="979" spans="1:7">
      <c r="A979" t="s">
        <v>1351</v>
      </c>
      <c r="B979">
        <v>1662</v>
      </c>
      <c r="C979">
        <v>2684</v>
      </c>
      <c r="F979">
        <v>51</v>
      </c>
      <c r="G979">
        <v>4397</v>
      </c>
    </row>
    <row r="980" spans="1:7">
      <c r="A980" t="s">
        <v>1173</v>
      </c>
      <c r="B980">
        <v>5466</v>
      </c>
      <c r="E980">
        <v>2252</v>
      </c>
      <c r="G980">
        <v>7718</v>
      </c>
    </row>
    <row r="981" spans="1:7">
      <c r="A981" t="s">
        <v>1421</v>
      </c>
      <c r="B981">
        <v>907</v>
      </c>
      <c r="G981">
        <v>907</v>
      </c>
    </row>
    <row r="982" spans="1:7">
      <c r="A982" t="s">
        <v>1222</v>
      </c>
      <c r="E982">
        <v>313</v>
      </c>
      <c r="F982">
        <v>3007</v>
      </c>
      <c r="G982">
        <v>3320</v>
      </c>
    </row>
    <row r="983" spans="1:7">
      <c r="A983" t="s">
        <v>1177</v>
      </c>
      <c r="B983">
        <v>1498</v>
      </c>
      <c r="C983">
        <v>3613</v>
      </c>
      <c r="E983">
        <v>1027</v>
      </c>
      <c r="F983">
        <v>490</v>
      </c>
      <c r="G983">
        <v>6628</v>
      </c>
    </row>
    <row r="984" spans="1:7">
      <c r="A984" t="s">
        <v>1422</v>
      </c>
      <c r="B984">
        <v>1505</v>
      </c>
      <c r="C984">
        <v>1518</v>
      </c>
      <c r="D984">
        <v>1968</v>
      </c>
      <c r="E984">
        <v>345</v>
      </c>
      <c r="F984">
        <v>375</v>
      </c>
      <c r="G984">
        <v>5711</v>
      </c>
    </row>
    <row r="985" spans="1:7">
      <c r="A985" t="s">
        <v>1002</v>
      </c>
      <c r="B985">
        <v>1471</v>
      </c>
      <c r="G985">
        <v>1471</v>
      </c>
    </row>
    <row r="986" spans="1:7">
      <c r="A986" t="s">
        <v>999</v>
      </c>
      <c r="B986">
        <v>762</v>
      </c>
      <c r="C986">
        <v>1530</v>
      </c>
      <c r="D986">
        <v>954</v>
      </c>
      <c r="E986">
        <v>1603</v>
      </c>
      <c r="G986">
        <v>4849</v>
      </c>
    </row>
    <row r="987" spans="1:7">
      <c r="A987" t="s">
        <v>1005</v>
      </c>
      <c r="C987">
        <v>1679</v>
      </c>
      <c r="D987">
        <v>1429</v>
      </c>
      <c r="E987">
        <v>1624</v>
      </c>
      <c r="G987">
        <v>4732</v>
      </c>
    </row>
    <row r="988" spans="1:7">
      <c r="A988" t="s">
        <v>784</v>
      </c>
      <c r="C988">
        <v>2351</v>
      </c>
      <c r="D988">
        <v>1835</v>
      </c>
      <c r="E988">
        <v>2139</v>
      </c>
      <c r="F988">
        <v>789</v>
      </c>
      <c r="G988">
        <v>7114</v>
      </c>
    </row>
    <row r="989" spans="1:7">
      <c r="A989" t="s">
        <v>1423</v>
      </c>
      <c r="C989">
        <v>12</v>
      </c>
      <c r="G989">
        <v>12</v>
      </c>
    </row>
    <row r="990" spans="1:7">
      <c r="A990" t="s">
        <v>1424</v>
      </c>
      <c r="D990">
        <v>480</v>
      </c>
      <c r="F990">
        <v>448</v>
      </c>
      <c r="G990">
        <v>928</v>
      </c>
    </row>
    <row r="991" spans="1:7">
      <c r="A991" t="s">
        <v>1144</v>
      </c>
    </row>
    <row r="992" spans="1:7">
      <c r="A992" t="s">
        <v>1147</v>
      </c>
    </row>
    <row r="993" spans="1:7">
      <c r="A993" t="s">
        <v>1232</v>
      </c>
      <c r="C993">
        <v>136</v>
      </c>
      <c r="D993">
        <v>170</v>
      </c>
      <c r="F993">
        <v>15</v>
      </c>
      <c r="G993">
        <v>321</v>
      </c>
    </row>
    <row r="994" spans="1:7">
      <c r="A994" t="s">
        <v>1180</v>
      </c>
      <c r="E994">
        <v>1420</v>
      </c>
      <c r="F994">
        <v>3043</v>
      </c>
      <c r="G994">
        <v>4463</v>
      </c>
    </row>
    <row r="995" spans="1:7">
      <c r="A995" t="s">
        <v>1183</v>
      </c>
      <c r="E995">
        <v>2376</v>
      </c>
      <c r="F995">
        <v>1217</v>
      </c>
      <c r="G995">
        <v>3593</v>
      </c>
    </row>
    <row r="996" spans="1:7">
      <c r="A996" t="s">
        <v>1270</v>
      </c>
      <c r="F996">
        <v>1281</v>
      </c>
      <c r="G996">
        <v>1281</v>
      </c>
    </row>
    <row r="997" spans="1:7">
      <c r="A997" t="s">
        <v>471</v>
      </c>
      <c r="B997">
        <v>16669</v>
      </c>
      <c r="C997">
        <v>15577</v>
      </c>
      <c r="D997">
        <v>7386</v>
      </c>
      <c r="E997">
        <v>13736</v>
      </c>
      <c r="F997">
        <v>10987</v>
      </c>
      <c r="G997">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1228</v>
      </c>
    </row>
    <row r="1008" spans="1:7">
      <c r="A1008" t="s">
        <v>859</v>
      </c>
    </row>
    <row r="1009" spans="1:7">
      <c r="A1009" t="s">
        <v>842</v>
      </c>
    </row>
    <row r="1010" spans="1:7">
      <c r="A1010" t="s">
        <v>1235</v>
      </c>
    </row>
    <row r="1011" spans="1:7">
      <c r="A1011" t="s">
        <v>747</v>
      </c>
      <c r="D1011">
        <v>426</v>
      </c>
      <c r="G1011">
        <v>426</v>
      </c>
    </row>
    <row r="1012" spans="1:7">
      <c r="A1012" t="s">
        <v>857</v>
      </c>
    </row>
    <row r="1013" spans="1:7">
      <c r="A1013" t="s">
        <v>1340</v>
      </c>
    </row>
    <row r="1014" spans="1:7">
      <c r="A1014" t="s">
        <v>1346</v>
      </c>
      <c r="C1014">
        <v>1175</v>
      </c>
      <c r="G1014">
        <v>1175</v>
      </c>
    </row>
    <row r="1015" spans="1:7">
      <c r="A1015" t="s">
        <v>1343</v>
      </c>
      <c r="C1015">
        <v>996</v>
      </c>
      <c r="G1015">
        <v>996</v>
      </c>
    </row>
    <row r="1016" spans="1:7">
      <c r="A1016" t="s">
        <v>750</v>
      </c>
      <c r="B1016">
        <v>900</v>
      </c>
      <c r="G1016">
        <v>900</v>
      </c>
    </row>
    <row r="1017" spans="1:7">
      <c r="A1017" t="s">
        <v>975</v>
      </c>
    </row>
    <row r="1018" spans="1:7">
      <c r="A1018" t="s">
        <v>973</v>
      </c>
    </row>
    <row r="1019" spans="1:7">
      <c r="A1019" t="s">
        <v>1422</v>
      </c>
      <c r="B1019">
        <v>2805</v>
      </c>
      <c r="C1019">
        <v>1397</v>
      </c>
      <c r="G1019">
        <v>4202</v>
      </c>
    </row>
    <row r="1020" spans="1:7">
      <c r="A1020" t="s">
        <v>1002</v>
      </c>
      <c r="B1020">
        <v>665</v>
      </c>
      <c r="C1020">
        <v>1360</v>
      </c>
      <c r="D1020">
        <v>1024</v>
      </c>
      <c r="G1020">
        <v>3049</v>
      </c>
    </row>
    <row r="1021" spans="1:7">
      <c r="A1021" t="s">
        <v>999</v>
      </c>
      <c r="B1021">
        <v>805</v>
      </c>
      <c r="G1021">
        <v>805</v>
      </c>
    </row>
    <row r="1022" spans="1:7">
      <c r="A1022" t="s">
        <v>1005</v>
      </c>
      <c r="B1022">
        <v>572</v>
      </c>
      <c r="G1022">
        <v>572</v>
      </c>
    </row>
    <row r="1023" spans="1:7">
      <c r="A1023" t="s">
        <v>1424</v>
      </c>
      <c r="B1023">
        <v>1718</v>
      </c>
      <c r="C1023">
        <v>2478</v>
      </c>
      <c r="D1023">
        <v>1567</v>
      </c>
      <c r="G1023">
        <v>5763</v>
      </c>
    </row>
    <row r="1024" spans="1:7">
      <c r="A1024" t="s">
        <v>1180</v>
      </c>
      <c r="C1024">
        <v>3411</v>
      </c>
      <c r="G1024">
        <v>3411</v>
      </c>
    </row>
    <row r="1025" spans="1:7">
      <c r="A1025" t="s">
        <v>1309</v>
      </c>
      <c r="B1025">
        <v>82</v>
      </c>
      <c r="G1025">
        <v>82</v>
      </c>
    </row>
    <row r="1026" spans="1:7">
      <c r="A1026" t="s">
        <v>1183</v>
      </c>
      <c r="C1026">
        <v>3311</v>
      </c>
      <c r="G1026">
        <v>3311</v>
      </c>
    </row>
    <row r="1027" spans="1:7">
      <c r="A1027" t="s">
        <v>1149</v>
      </c>
    </row>
    <row r="1028" spans="1:7">
      <c r="A1028" t="s">
        <v>1270</v>
      </c>
      <c r="C1028">
        <v>2568</v>
      </c>
      <c r="G1028">
        <v>2568</v>
      </c>
    </row>
    <row r="1029" spans="1:7">
      <c r="A1029" t="s">
        <v>1032</v>
      </c>
      <c r="B1029">
        <v>286</v>
      </c>
      <c r="C1029">
        <v>357</v>
      </c>
      <c r="D1029">
        <v>331</v>
      </c>
      <c r="G1029">
        <v>974</v>
      </c>
    </row>
    <row r="1030" spans="1:7">
      <c r="A1030" t="s">
        <v>1267</v>
      </c>
      <c r="B1030">
        <v>1655</v>
      </c>
      <c r="C1030">
        <v>2537</v>
      </c>
      <c r="G1030">
        <v>4192</v>
      </c>
    </row>
    <row r="1031" spans="1:7">
      <c r="A1031" t="s">
        <v>1165</v>
      </c>
      <c r="C1031">
        <v>2382</v>
      </c>
      <c r="G1031">
        <v>2382</v>
      </c>
    </row>
    <row r="1032" spans="1:7">
      <c r="A1032" t="s">
        <v>1008</v>
      </c>
      <c r="C1032">
        <v>1100</v>
      </c>
      <c r="D1032">
        <v>855</v>
      </c>
      <c r="G1032">
        <v>1955</v>
      </c>
    </row>
    <row r="1033" spans="1:7">
      <c r="A1033" t="s">
        <v>1425</v>
      </c>
      <c r="C1033">
        <v>486</v>
      </c>
      <c r="G1033">
        <v>486</v>
      </c>
    </row>
    <row r="1034" spans="1:7">
      <c r="A1034" t="s">
        <v>1186</v>
      </c>
      <c r="C1034">
        <v>3634</v>
      </c>
      <c r="G1034">
        <v>3634</v>
      </c>
    </row>
    <row r="1035" spans="1:7">
      <c r="A1035" t="s">
        <v>1426</v>
      </c>
      <c r="D1035">
        <v>955</v>
      </c>
      <c r="G1035">
        <v>955</v>
      </c>
    </row>
    <row r="1036" spans="1:7">
      <c r="A1036" t="s">
        <v>1427</v>
      </c>
    </row>
    <row r="1037" spans="1:7">
      <c r="A1037" t="s">
        <v>1155</v>
      </c>
    </row>
    <row r="1038" spans="1:7">
      <c r="A1038" t="s">
        <v>1349</v>
      </c>
    </row>
    <row r="1039" spans="1:7">
      <c r="A1039" t="s">
        <v>1151</v>
      </c>
    </row>
    <row r="1040" spans="1:7">
      <c r="A1040" t="s">
        <v>1153</v>
      </c>
    </row>
    <row r="1041" spans="1:7">
      <c r="A1041" t="s">
        <v>1157</v>
      </c>
    </row>
    <row r="1042" spans="1:7">
      <c r="A1042" t="s">
        <v>1159</v>
      </c>
    </row>
    <row r="1043" spans="1:7">
      <c r="A1043" t="s">
        <v>1160</v>
      </c>
    </row>
    <row r="1044" spans="1:7">
      <c r="A1044" t="s">
        <v>471</v>
      </c>
      <c r="B1044">
        <v>9488</v>
      </c>
      <c r="C1044">
        <v>27260</v>
      </c>
      <c r="D1044">
        <v>5158</v>
      </c>
      <c r="G1044">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978</v>
      </c>
      <c r="C1051">
        <v>175</v>
      </c>
      <c r="G1051">
        <v>175</v>
      </c>
    </row>
    <row r="1052" spans="1:7">
      <c r="A1052" t="s">
        <v>1337</v>
      </c>
      <c r="B1052">
        <v>602</v>
      </c>
      <c r="C1052">
        <v>1069</v>
      </c>
      <c r="D1052">
        <v>1129</v>
      </c>
      <c r="E1052">
        <v>1041</v>
      </c>
      <c r="F1052">
        <v>1824</v>
      </c>
      <c r="G1052">
        <v>5665</v>
      </c>
    </row>
    <row r="1053" spans="1:7">
      <c r="A1053" t="s">
        <v>1346</v>
      </c>
      <c r="B1053">
        <v>1515</v>
      </c>
      <c r="G1053">
        <v>1515</v>
      </c>
    </row>
    <row r="1054" spans="1:7">
      <c r="A1054" t="s">
        <v>1173</v>
      </c>
      <c r="E1054">
        <v>64</v>
      </c>
      <c r="G1054">
        <v>64</v>
      </c>
    </row>
    <row r="1055" spans="1:7">
      <c r="A1055" t="s">
        <v>1175</v>
      </c>
    </row>
    <row r="1056" spans="1:7">
      <c r="A1056" t="s">
        <v>1002</v>
      </c>
      <c r="B1056">
        <v>1610</v>
      </c>
      <c r="G1056">
        <v>1610</v>
      </c>
    </row>
    <row r="1057" spans="1:7">
      <c r="A1057" t="s">
        <v>999</v>
      </c>
    </row>
    <row r="1058" spans="1:7">
      <c r="A1058" t="s">
        <v>1180</v>
      </c>
      <c r="E1058">
        <v>52</v>
      </c>
      <c r="G1058">
        <v>52</v>
      </c>
    </row>
    <row r="1059" spans="1:7">
      <c r="A1059" t="s">
        <v>1270</v>
      </c>
      <c r="E1059">
        <v>489</v>
      </c>
      <c r="F1059">
        <v>2020</v>
      </c>
      <c r="G1059">
        <v>2509</v>
      </c>
    </row>
    <row r="1060" spans="1:7">
      <c r="A1060" t="s">
        <v>1267</v>
      </c>
      <c r="B1060">
        <v>2113</v>
      </c>
      <c r="D1060">
        <v>1677</v>
      </c>
      <c r="E1060">
        <v>1316</v>
      </c>
      <c r="G1060">
        <v>5106</v>
      </c>
    </row>
    <row r="1061" spans="1:7">
      <c r="A1061" t="s">
        <v>1165</v>
      </c>
      <c r="B1061">
        <v>3084</v>
      </c>
      <c r="G1061">
        <v>3084</v>
      </c>
    </row>
    <row r="1062" spans="1:7">
      <c r="A1062" t="s">
        <v>1008</v>
      </c>
      <c r="B1062">
        <v>1622</v>
      </c>
      <c r="C1062">
        <v>1131</v>
      </c>
      <c r="G1062">
        <v>2753</v>
      </c>
    </row>
    <row r="1063" spans="1:7">
      <c r="A1063" t="s">
        <v>1425</v>
      </c>
      <c r="B1063">
        <v>600</v>
      </c>
      <c r="C1063">
        <v>610</v>
      </c>
      <c r="D1063">
        <v>974</v>
      </c>
      <c r="G1063">
        <v>2184</v>
      </c>
    </row>
    <row r="1064" spans="1:7">
      <c r="A1064" t="s">
        <v>1186</v>
      </c>
      <c r="B1064">
        <v>3376</v>
      </c>
      <c r="G1064">
        <v>3376</v>
      </c>
    </row>
    <row r="1065" spans="1:7">
      <c r="A1065" t="s">
        <v>1426</v>
      </c>
      <c r="B1065">
        <v>1765</v>
      </c>
      <c r="C1065">
        <v>1153</v>
      </c>
      <c r="D1065">
        <v>383</v>
      </c>
      <c r="E1065">
        <v>490</v>
      </c>
      <c r="G1065">
        <v>3791</v>
      </c>
    </row>
    <row r="1066" spans="1:7">
      <c r="A1066" t="s">
        <v>1428</v>
      </c>
      <c r="B1066">
        <v>545</v>
      </c>
      <c r="C1066">
        <v>1172</v>
      </c>
      <c r="D1066">
        <v>1256</v>
      </c>
      <c r="E1066">
        <v>272</v>
      </c>
      <c r="F1066">
        <v>86</v>
      </c>
      <c r="G1066">
        <v>3331</v>
      </c>
    </row>
    <row r="1067" spans="1:7">
      <c r="A1067" t="s">
        <v>1219</v>
      </c>
      <c r="B1067">
        <v>1829</v>
      </c>
      <c r="C1067">
        <v>2302</v>
      </c>
      <c r="D1067">
        <v>694</v>
      </c>
      <c r="G1067">
        <v>4825</v>
      </c>
    </row>
    <row r="1068" spans="1:7">
      <c r="A1068" t="s">
        <v>1168</v>
      </c>
      <c r="B1068">
        <v>1391</v>
      </c>
      <c r="C1068">
        <v>2916</v>
      </c>
      <c r="D1068">
        <v>2430</v>
      </c>
      <c r="G1068">
        <v>6737</v>
      </c>
    </row>
    <row r="1069" spans="1:7">
      <c r="A1069" t="s">
        <v>931</v>
      </c>
      <c r="D1069">
        <v>466</v>
      </c>
      <c r="E1069">
        <v>345</v>
      </c>
      <c r="G1069">
        <v>811</v>
      </c>
    </row>
    <row r="1070" spans="1:7">
      <c r="A1070" t="s">
        <v>1011</v>
      </c>
      <c r="E1070">
        <v>1431</v>
      </c>
      <c r="G1070">
        <v>1431</v>
      </c>
    </row>
    <row r="1071" spans="1:7">
      <c r="A1071" t="s">
        <v>950</v>
      </c>
      <c r="D1071">
        <v>1379</v>
      </c>
      <c r="E1071">
        <v>1154</v>
      </c>
      <c r="G1071">
        <v>2533</v>
      </c>
    </row>
    <row r="1072" spans="1:7">
      <c r="A1072" t="s">
        <v>1162</v>
      </c>
      <c r="D1072">
        <v>243</v>
      </c>
      <c r="G1072">
        <v>243</v>
      </c>
    </row>
    <row r="1073" spans="1:7">
      <c r="A1073" t="s">
        <v>1429</v>
      </c>
      <c r="F1073">
        <v>385</v>
      </c>
      <c r="G1073">
        <v>385</v>
      </c>
    </row>
    <row r="1074" spans="1:7">
      <c r="A1074" t="s">
        <v>1430</v>
      </c>
    </row>
    <row r="1075" spans="1:7">
      <c r="A1075" t="s">
        <v>471</v>
      </c>
      <c r="B1075">
        <v>20575</v>
      </c>
      <c r="C1075">
        <v>10528</v>
      </c>
      <c r="D1075">
        <v>10631</v>
      </c>
      <c r="E1075">
        <v>6654</v>
      </c>
      <c r="F1075">
        <v>4537</v>
      </c>
      <c r="G1075">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1337</v>
      </c>
      <c r="B1081">
        <v>1283</v>
      </c>
      <c r="C1081">
        <v>442</v>
      </c>
      <c r="F1081">
        <v>706</v>
      </c>
      <c r="G1081">
        <v>2431</v>
      </c>
    </row>
    <row r="1082" spans="1:7">
      <c r="A1082" t="s">
        <v>1343</v>
      </c>
      <c r="C1082">
        <v>2203</v>
      </c>
      <c r="G1082">
        <v>2203</v>
      </c>
    </row>
    <row r="1083" spans="1:7">
      <c r="A1083" t="s">
        <v>1177</v>
      </c>
      <c r="E1083">
        <v>242</v>
      </c>
      <c r="G1083">
        <v>242</v>
      </c>
    </row>
    <row r="1084" spans="1:7">
      <c r="A1084" t="s">
        <v>1002</v>
      </c>
    </row>
    <row r="1085" spans="1:7">
      <c r="A1085" t="s">
        <v>1270</v>
      </c>
      <c r="B1085">
        <v>428</v>
      </c>
      <c r="G1085">
        <v>428</v>
      </c>
    </row>
    <row r="1086" spans="1:7">
      <c r="A1086" t="s">
        <v>1426</v>
      </c>
    </row>
    <row r="1087" spans="1:7">
      <c r="A1087" t="s">
        <v>1428</v>
      </c>
      <c r="C1087">
        <v>265</v>
      </c>
      <c r="D1087">
        <v>542</v>
      </c>
      <c r="E1087">
        <v>739</v>
      </c>
      <c r="G1087">
        <v>1546</v>
      </c>
    </row>
    <row r="1088" spans="1:7">
      <c r="A1088" t="s">
        <v>1219</v>
      </c>
      <c r="D1088">
        <v>91</v>
      </c>
      <c r="G1088">
        <v>91</v>
      </c>
    </row>
    <row r="1089" spans="1:7">
      <c r="A1089" t="s">
        <v>931</v>
      </c>
      <c r="B1089">
        <v>1172</v>
      </c>
      <c r="G1089">
        <v>1172</v>
      </c>
    </row>
    <row r="1090" spans="1:7">
      <c r="A1090" t="s">
        <v>1011</v>
      </c>
      <c r="B1090">
        <v>1583</v>
      </c>
      <c r="C1090">
        <v>1325</v>
      </c>
      <c r="D1090">
        <v>621</v>
      </c>
      <c r="G1090">
        <v>3529</v>
      </c>
    </row>
    <row r="1091" spans="1:7">
      <c r="A1091" t="s">
        <v>950</v>
      </c>
    </row>
    <row r="1092" spans="1:7">
      <c r="A1092" t="s">
        <v>1429</v>
      </c>
      <c r="B1092">
        <v>640</v>
      </c>
      <c r="C1092">
        <v>541</v>
      </c>
      <c r="D1092">
        <v>330</v>
      </c>
      <c r="E1092">
        <v>520</v>
      </c>
      <c r="F1092">
        <v>550</v>
      </c>
      <c r="G1092">
        <v>2581</v>
      </c>
    </row>
    <row r="1093" spans="1:7">
      <c r="A1093" t="s">
        <v>1198</v>
      </c>
      <c r="B1093">
        <v>2855</v>
      </c>
      <c r="C1093">
        <v>3343</v>
      </c>
      <c r="D1093">
        <v>931</v>
      </c>
      <c r="G1093">
        <v>7129</v>
      </c>
    </row>
    <row r="1094" spans="1:7">
      <c r="A1094" t="s">
        <v>1201</v>
      </c>
      <c r="C1094">
        <v>1743</v>
      </c>
      <c r="D1094">
        <v>522</v>
      </c>
      <c r="E1094">
        <v>1194</v>
      </c>
      <c r="F1094">
        <v>2811</v>
      </c>
      <c r="G1094">
        <v>6270</v>
      </c>
    </row>
    <row r="1095" spans="1:7">
      <c r="A1095" t="s">
        <v>1431</v>
      </c>
    </row>
    <row r="1096" spans="1:7">
      <c r="A1096" t="s">
        <v>1264</v>
      </c>
      <c r="C1096">
        <v>1640</v>
      </c>
      <c r="D1096">
        <v>1177</v>
      </c>
      <c r="G1096">
        <v>2817</v>
      </c>
    </row>
    <row r="1097" spans="1:7">
      <c r="A1097" t="s">
        <v>1189</v>
      </c>
      <c r="C1097">
        <v>1980</v>
      </c>
      <c r="D1097">
        <v>1251</v>
      </c>
      <c r="E1097">
        <v>3172</v>
      </c>
      <c r="G1097">
        <v>6403</v>
      </c>
    </row>
    <row r="1098" spans="1:7">
      <c r="A1098" t="s">
        <v>1195</v>
      </c>
      <c r="C1098">
        <v>1111</v>
      </c>
      <c r="D1098">
        <v>1373</v>
      </c>
      <c r="E1098">
        <v>1090</v>
      </c>
      <c r="F1098">
        <v>1204</v>
      </c>
      <c r="G1098">
        <v>4778</v>
      </c>
    </row>
    <row r="1099" spans="1:7">
      <c r="A1099" t="s">
        <v>928</v>
      </c>
      <c r="C1099">
        <v>1500</v>
      </c>
      <c r="D1099">
        <v>1084</v>
      </c>
      <c r="G1099">
        <v>2584</v>
      </c>
    </row>
    <row r="1100" spans="1:7">
      <c r="A1100" t="s">
        <v>770</v>
      </c>
      <c r="D1100">
        <v>817</v>
      </c>
      <c r="E1100">
        <v>1820</v>
      </c>
      <c r="G1100">
        <v>2637</v>
      </c>
    </row>
    <row r="1101" spans="1:7">
      <c r="A1101" t="s">
        <v>922</v>
      </c>
      <c r="E1101">
        <v>1351</v>
      </c>
      <c r="G1101">
        <v>1351</v>
      </c>
    </row>
    <row r="1102" spans="1:7">
      <c r="A1102" t="s">
        <v>776</v>
      </c>
      <c r="F1102">
        <v>1832</v>
      </c>
      <c r="G1102">
        <v>1832</v>
      </c>
    </row>
    <row r="1103" spans="1:7">
      <c r="A1103" t="s">
        <v>471</v>
      </c>
      <c r="B1103">
        <v>8198</v>
      </c>
      <c r="C1103">
        <v>16287</v>
      </c>
      <c r="D1103">
        <v>9098</v>
      </c>
      <c r="E1103">
        <v>10383</v>
      </c>
      <c r="F1103">
        <v>7356</v>
      </c>
      <c r="G1103">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1337</v>
      </c>
      <c r="B1109">
        <v>735</v>
      </c>
      <c r="G1109">
        <v>735</v>
      </c>
    </row>
    <row r="1110" spans="1:7">
      <c r="A1110" t="s">
        <v>1340</v>
      </c>
    </row>
    <row r="1111" spans="1:7">
      <c r="A1111" t="s">
        <v>1175</v>
      </c>
    </row>
    <row r="1112" spans="1:7">
      <c r="A1112" t="s">
        <v>1222</v>
      </c>
      <c r="E1112">
        <v>396</v>
      </c>
      <c r="G1112">
        <v>396</v>
      </c>
    </row>
    <row r="1113" spans="1:7">
      <c r="A1113" t="s">
        <v>1177</v>
      </c>
    </row>
    <row r="1114" spans="1:7">
      <c r="A1114" t="s">
        <v>1002</v>
      </c>
    </row>
    <row r="1115" spans="1:7">
      <c r="A1115" t="s">
        <v>1183</v>
      </c>
      <c r="B1115">
        <v>87</v>
      </c>
      <c r="G1115">
        <v>87</v>
      </c>
    </row>
    <row r="1116" spans="1:7">
      <c r="A1116" t="s">
        <v>1428</v>
      </c>
      <c r="B1116">
        <v>671</v>
      </c>
      <c r="C1116">
        <v>1204</v>
      </c>
      <c r="D1116">
        <v>1210</v>
      </c>
      <c r="E1116">
        <v>292</v>
      </c>
      <c r="G1116">
        <v>3377</v>
      </c>
    </row>
    <row r="1117" spans="1:7">
      <c r="A1117" t="s">
        <v>1219</v>
      </c>
      <c r="D1117">
        <v>320</v>
      </c>
      <c r="E1117">
        <v>652</v>
      </c>
      <c r="F1117">
        <v>780</v>
      </c>
      <c r="G1117">
        <v>1752</v>
      </c>
    </row>
    <row r="1118" spans="1:7">
      <c r="A1118" t="s">
        <v>931</v>
      </c>
      <c r="D1118">
        <v>163</v>
      </c>
      <c r="G1118">
        <v>163</v>
      </c>
    </row>
    <row r="1119" spans="1:7">
      <c r="A1119" t="s">
        <v>1162</v>
      </c>
      <c r="D1119">
        <v>372</v>
      </c>
      <c r="F1119">
        <v>582</v>
      </c>
      <c r="G1119">
        <v>954</v>
      </c>
    </row>
    <row r="1120" spans="1:7">
      <c r="A1120" t="s">
        <v>1429</v>
      </c>
      <c r="B1120">
        <v>752</v>
      </c>
      <c r="C1120">
        <v>1249</v>
      </c>
      <c r="D1120">
        <v>235</v>
      </c>
      <c r="E1120">
        <v>563</v>
      </c>
      <c r="F1120">
        <v>483</v>
      </c>
      <c r="G1120">
        <v>3282</v>
      </c>
    </row>
    <row r="1121" spans="1:7">
      <c r="A1121" t="s">
        <v>1201</v>
      </c>
      <c r="D1121">
        <v>1049</v>
      </c>
      <c r="G1121">
        <v>1049</v>
      </c>
    </row>
    <row r="1122" spans="1:7">
      <c r="A1122" t="s">
        <v>1189</v>
      </c>
      <c r="B1122">
        <v>29</v>
      </c>
      <c r="G1122">
        <v>29</v>
      </c>
    </row>
    <row r="1123" spans="1:7">
      <c r="A1123" t="s">
        <v>1195</v>
      </c>
      <c r="F1123">
        <v>1235</v>
      </c>
      <c r="G1123">
        <v>1235</v>
      </c>
    </row>
    <row r="1124" spans="1:7">
      <c r="A1124" t="s">
        <v>928</v>
      </c>
    </row>
    <row r="1125" spans="1:7">
      <c r="A1125" t="s">
        <v>922</v>
      </c>
      <c r="B1125">
        <v>689</v>
      </c>
      <c r="C1125">
        <v>586</v>
      </c>
      <c r="D1125">
        <v>199</v>
      </c>
      <c r="G1125">
        <v>1474</v>
      </c>
    </row>
    <row r="1126" spans="1:7">
      <c r="A1126" t="s">
        <v>776</v>
      </c>
      <c r="C1126">
        <v>1164</v>
      </c>
      <c r="D1126">
        <v>308</v>
      </c>
      <c r="E1126">
        <v>892</v>
      </c>
      <c r="F1126">
        <v>366</v>
      </c>
      <c r="G1126">
        <v>2730</v>
      </c>
    </row>
    <row r="1127" spans="1:7">
      <c r="A1127" t="s">
        <v>901</v>
      </c>
      <c r="B1127">
        <v>1095</v>
      </c>
      <c r="C1127">
        <v>1676</v>
      </c>
      <c r="D1127">
        <v>1139</v>
      </c>
      <c r="G1127">
        <v>3910</v>
      </c>
    </row>
    <row r="1128" spans="1:7">
      <c r="A1128" t="s">
        <v>946</v>
      </c>
      <c r="B1128">
        <v>1344</v>
      </c>
      <c r="C1128">
        <v>1583</v>
      </c>
      <c r="D1128">
        <v>1027</v>
      </c>
      <c r="E1128">
        <v>1596</v>
      </c>
      <c r="G1128">
        <v>5550</v>
      </c>
    </row>
    <row r="1129" spans="1:7">
      <c r="A1129" t="s">
        <v>1244</v>
      </c>
      <c r="C1129">
        <v>890</v>
      </c>
      <c r="D1129">
        <v>1810</v>
      </c>
      <c r="E1129">
        <v>967</v>
      </c>
      <c r="G1129">
        <v>3667</v>
      </c>
    </row>
    <row r="1130" spans="1:7">
      <c r="A1130" t="s">
        <v>786</v>
      </c>
      <c r="B1130">
        <v>1511</v>
      </c>
      <c r="C1130">
        <v>1887</v>
      </c>
      <c r="D1130">
        <v>916</v>
      </c>
      <c r="E1130">
        <v>1704</v>
      </c>
      <c r="F1130">
        <v>974</v>
      </c>
      <c r="G1130">
        <v>6992</v>
      </c>
    </row>
    <row r="1131" spans="1:7">
      <c r="A1131" t="s">
        <v>1192</v>
      </c>
      <c r="C1131">
        <v>1617</v>
      </c>
      <c r="D1131">
        <v>1083</v>
      </c>
      <c r="E1131">
        <v>1905</v>
      </c>
      <c r="F1131">
        <v>2064</v>
      </c>
      <c r="G1131">
        <v>6669</v>
      </c>
    </row>
    <row r="1132" spans="1:7">
      <c r="A1132" t="s">
        <v>1210</v>
      </c>
      <c r="D1132">
        <v>95</v>
      </c>
      <c r="E1132">
        <v>881</v>
      </c>
      <c r="G1132">
        <v>976</v>
      </c>
    </row>
    <row r="1133" spans="1:7">
      <c r="A1133" t="s">
        <v>1204</v>
      </c>
      <c r="E1133">
        <v>3028</v>
      </c>
      <c r="F1133">
        <v>1683</v>
      </c>
      <c r="G1133">
        <v>4711</v>
      </c>
    </row>
    <row r="1134" spans="1:7">
      <c r="A1134" t="s">
        <v>1044</v>
      </c>
      <c r="E1134">
        <v>1568</v>
      </c>
      <c r="G1134">
        <v>1568</v>
      </c>
    </row>
    <row r="1135" spans="1:7">
      <c r="A1135" t="s">
        <v>1432</v>
      </c>
    </row>
    <row r="1136" spans="1:7">
      <c r="A1136" t="s">
        <v>471</v>
      </c>
      <c r="B1136">
        <v>7278</v>
      </c>
      <c r="C1136">
        <v>12066</v>
      </c>
      <c r="D1136">
        <v>9926</v>
      </c>
      <c r="E1136">
        <v>14444</v>
      </c>
      <c r="F1136">
        <v>8333</v>
      </c>
      <c r="G1136">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1428</v>
      </c>
    </row>
    <row r="1144" spans="1:7">
      <c r="A1144" t="s">
        <v>1219</v>
      </c>
      <c r="B1144">
        <v>870</v>
      </c>
      <c r="G1144">
        <v>870</v>
      </c>
    </row>
    <row r="1145" spans="1:7">
      <c r="A1145" t="s">
        <v>1162</v>
      </c>
      <c r="B1145">
        <v>551</v>
      </c>
      <c r="G1145">
        <v>551</v>
      </c>
    </row>
    <row r="1146" spans="1:7">
      <c r="A1146" t="s">
        <v>1429</v>
      </c>
    </row>
    <row r="1147" spans="1:7">
      <c r="A1147" t="s">
        <v>776</v>
      </c>
      <c r="B1147">
        <v>154</v>
      </c>
      <c r="G1147">
        <v>154</v>
      </c>
    </row>
    <row r="1148" spans="1:7">
      <c r="A1148" t="s">
        <v>946</v>
      </c>
      <c r="B1148">
        <v>342</v>
      </c>
      <c r="G1148">
        <v>342</v>
      </c>
    </row>
    <row r="1149" spans="1:7">
      <c r="A1149" t="s">
        <v>1192</v>
      </c>
    </row>
    <row r="1150" spans="1:7">
      <c r="A1150" t="s">
        <v>1210</v>
      </c>
      <c r="B1150">
        <v>3523</v>
      </c>
      <c r="C1150">
        <v>2384</v>
      </c>
      <c r="G1150">
        <v>5907</v>
      </c>
    </row>
    <row r="1151" spans="1:7">
      <c r="A1151" t="s">
        <v>1204</v>
      </c>
      <c r="B1151">
        <v>362</v>
      </c>
      <c r="G1151">
        <v>362</v>
      </c>
    </row>
    <row r="1152" spans="1:7">
      <c r="A1152" t="s">
        <v>1044</v>
      </c>
      <c r="B1152">
        <v>380</v>
      </c>
      <c r="G1152">
        <v>380</v>
      </c>
    </row>
    <row r="1153" spans="1:7">
      <c r="A1153" t="s">
        <v>1047</v>
      </c>
      <c r="B1153">
        <v>523</v>
      </c>
      <c r="C1153">
        <v>405</v>
      </c>
      <c r="G1153">
        <v>928</v>
      </c>
    </row>
    <row r="1154" spans="1:7">
      <c r="A1154" t="s">
        <v>471</v>
      </c>
      <c r="B1154">
        <v>6705</v>
      </c>
      <c r="C1154">
        <v>3001</v>
      </c>
      <c r="G1154">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1171</v>
      </c>
    </row>
    <row r="1162" spans="1:7">
      <c r="A1162" t="s">
        <v>1351</v>
      </c>
      <c r="B1162">
        <v>0</v>
      </c>
      <c r="G1162">
        <v>0</v>
      </c>
    </row>
    <row r="1163" spans="1:7">
      <c r="A1163" t="s">
        <v>1165</v>
      </c>
      <c r="C1163">
        <v>0</v>
      </c>
      <c r="G1163">
        <v>0</v>
      </c>
    </row>
    <row r="1164" spans="1:7">
      <c r="A1164" t="s">
        <v>1168</v>
      </c>
      <c r="B1164">
        <v>0</v>
      </c>
      <c r="G1164">
        <v>0</v>
      </c>
    </row>
    <row r="1165" spans="1:7">
      <c r="A1165" t="s">
        <v>1011</v>
      </c>
    </row>
    <row r="1166" spans="1:7">
      <c r="A1166" t="s">
        <v>1162</v>
      </c>
      <c r="B1166">
        <v>738</v>
      </c>
      <c r="C1166">
        <v>466</v>
      </c>
      <c r="G1166">
        <v>1204</v>
      </c>
    </row>
    <row r="1167" spans="1:7">
      <c r="A1167" t="s">
        <v>1201</v>
      </c>
      <c r="B1167">
        <v>0</v>
      </c>
      <c r="G1167">
        <v>0</v>
      </c>
    </row>
    <row r="1168" spans="1:7">
      <c r="A1168" t="s">
        <v>776</v>
      </c>
      <c r="D1168">
        <v>173</v>
      </c>
      <c r="G1168">
        <v>173</v>
      </c>
    </row>
    <row r="1169" spans="1:7">
      <c r="A1169" t="s">
        <v>1204</v>
      </c>
      <c r="B1169">
        <v>1297</v>
      </c>
      <c r="G1169">
        <v>1297</v>
      </c>
    </row>
    <row r="1170" spans="1:7">
      <c r="A1170" t="s">
        <v>1044</v>
      </c>
      <c r="B1170">
        <v>100</v>
      </c>
      <c r="G1170">
        <v>100</v>
      </c>
    </row>
    <row r="1171" spans="1:7">
      <c r="A1171" t="s">
        <v>1207</v>
      </c>
      <c r="B1171">
        <v>2583</v>
      </c>
      <c r="C1171">
        <v>3099</v>
      </c>
      <c r="G1171">
        <v>5682</v>
      </c>
    </row>
    <row r="1172" spans="1:7">
      <c r="A1172" t="s">
        <v>1014</v>
      </c>
      <c r="B1172">
        <v>1188</v>
      </c>
      <c r="C1172">
        <v>0</v>
      </c>
      <c r="G1172">
        <v>1188</v>
      </c>
    </row>
    <row r="1173" spans="1:7">
      <c r="A1173" t="s">
        <v>1017</v>
      </c>
      <c r="B1173">
        <v>900</v>
      </c>
      <c r="G1173">
        <v>900</v>
      </c>
    </row>
    <row r="1174" spans="1:7">
      <c r="A1174" t="s">
        <v>471</v>
      </c>
      <c r="B1174">
        <v>6914</v>
      </c>
      <c r="C1174">
        <v>3918</v>
      </c>
      <c r="D1174">
        <v>173</v>
      </c>
      <c r="E1174">
        <v>0</v>
      </c>
      <c r="F1174">
        <v>0</v>
      </c>
      <c r="G1174">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857</v>
      </c>
      <c r="F1181">
        <v>0</v>
      </c>
      <c r="G1181">
        <v>0</v>
      </c>
    </row>
    <row r="1182" spans="1:7">
      <c r="A1182" t="s">
        <v>1343</v>
      </c>
      <c r="C1182">
        <v>0</v>
      </c>
      <c r="G1182">
        <v>0</v>
      </c>
    </row>
    <row r="1183" spans="1:7">
      <c r="A1183" t="s">
        <v>1186</v>
      </c>
    </row>
    <row r="1184" spans="1:7">
      <c r="A1184" t="s">
        <v>1162</v>
      </c>
      <c r="B1184">
        <v>3728</v>
      </c>
      <c r="C1184">
        <v>1789</v>
      </c>
      <c r="G1184">
        <v>5517</v>
      </c>
    </row>
    <row r="1185" spans="1:7">
      <c r="A1185" t="s">
        <v>1198</v>
      </c>
      <c r="D1185">
        <v>0</v>
      </c>
      <c r="G1185">
        <v>0</v>
      </c>
    </row>
    <row r="1186" spans="1:7">
      <c r="A1186" t="s">
        <v>1195</v>
      </c>
    </row>
    <row r="1187" spans="1:7">
      <c r="A1187" t="s">
        <v>1192</v>
      </c>
      <c r="D1187">
        <v>0</v>
      </c>
      <c r="F1187">
        <v>104</v>
      </c>
      <c r="G1187">
        <v>104</v>
      </c>
    </row>
    <row r="1188" spans="1:7">
      <c r="A1188" t="s">
        <v>1207</v>
      </c>
      <c r="B1188">
        <v>568</v>
      </c>
      <c r="G1188">
        <v>568</v>
      </c>
    </row>
    <row r="1189" spans="1:7">
      <c r="A1189" t="s">
        <v>854</v>
      </c>
      <c r="B1189">
        <v>1105</v>
      </c>
      <c r="C1189">
        <v>942</v>
      </c>
      <c r="D1189">
        <v>2151</v>
      </c>
      <c r="E1189">
        <v>1926</v>
      </c>
      <c r="F1189">
        <v>1000</v>
      </c>
      <c r="G1189">
        <v>7124</v>
      </c>
    </row>
    <row r="1190" spans="1:7">
      <c r="A1190" t="s">
        <v>1035</v>
      </c>
      <c r="B1190">
        <v>1353</v>
      </c>
      <c r="C1190">
        <v>1153</v>
      </c>
      <c r="G1190">
        <v>2506</v>
      </c>
    </row>
    <row r="1191" spans="1:7">
      <c r="A1191" t="s">
        <v>1213</v>
      </c>
      <c r="C1191">
        <v>2362</v>
      </c>
      <c r="D1191">
        <v>3079</v>
      </c>
      <c r="G1191">
        <v>5441</v>
      </c>
    </row>
    <row r="1192" spans="1:7">
      <c r="A1192" t="s">
        <v>953</v>
      </c>
      <c r="C1192">
        <v>1534</v>
      </c>
      <c r="D1192">
        <v>180</v>
      </c>
      <c r="G1192">
        <v>1714</v>
      </c>
    </row>
    <row r="1193" spans="1:7">
      <c r="A1193" t="s">
        <v>980</v>
      </c>
      <c r="D1193">
        <v>1687</v>
      </c>
      <c r="E1193">
        <v>1053</v>
      </c>
      <c r="G1193">
        <v>2740</v>
      </c>
    </row>
    <row r="1194" spans="1:7">
      <c r="A1194" t="s">
        <v>983</v>
      </c>
      <c r="D1194">
        <v>1056</v>
      </c>
      <c r="G1194">
        <v>1056</v>
      </c>
    </row>
    <row r="1195" spans="1:7">
      <c r="A1195" t="s">
        <v>1216</v>
      </c>
      <c r="E1195">
        <v>2367</v>
      </c>
      <c r="F1195">
        <v>447</v>
      </c>
      <c r="G1195">
        <v>2814</v>
      </c>
    </row>
    <row r="1196" spans="1:7">
      <c r="A1196" t="s">
        <v>863</v>
      </c>
      <c r="F1196">
        <v>0</v>
      </c>
      <c r="G1196">
        <v>0</v>
      </c>
    </row>
    <row r="1197" spans="1:7">
      <c r="A1197" t="s">
        <v>773</v>
      </c>
      <c r="F1197">
        <v>1319</v>
      </c>
      <c r="G1197">
        <v>1319</v>
      </c>
    </row>
    <row r="1198" spans="1:7">
      <c r="A1198" t="s">
        <v>471</v>
      </c>
      <c r="B1198">
        <v>7002</v>
      </c>
      <c r="C1198">
        <v>7932</v>
      </c>
      <c r="D1198">
        <v>8519</v>
      </c>
      <c r="E1198">
        <v>5544</v>
      </c>
      <c r="F1198">
        <v>2870</v>
      </c>
      <c r="G1198">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1228</v>
      </c>
    </row>
    <row r="1209" spans="1:7">
      <c r="A1209" t="s">
        <v>866</v>
      </c>
    </row>
    <row r="1210" spans="1:7">
      <c r="A1210" t="s">
        <v>1195</v>
      </c>
    </row>
    <row r="1211" spans="1:7">
      <c r="A1211" t="s">
        <v>854</v>
      </c>
      <c r="B1211">
        <v>1812</v>
      </c>
      <c r="C1211">
        <v>1838</v>
      </c>
      <c r="E1211">
        <v>0</v>
      </c>
      <c r="G1211">
        <v>3650</v>
      </c>
    </row>
    <row r="1212" spans="1:7">
      <c r="A1212" t="s">
        <v>1035</v>
      </c>
      <c r="B1212">
        <v>1314</v>
      </c>
      <c r="G1212">
        <v>1314</v>
      </c>
    </row>
    <row r="1213" spans="1:7">
      <c r="A1213" t="s">
        <v>953</v>
      </c>
      <c r="D1213">
        <v>0</v>
      </c>
      <c r="G1213">
        <v>0</v>
      </c>
    </row>
    <row r="1214" spans="1:7">
      <c r="A1214" t="s">
        <v>980</v>
      </c>
      <c r="B1214">
        <v>0</v>
      </c>
      <c r="G1214">
        <v>0</v>
      </c>
    </row>
    <row r="1215" spans="1:7">
      <c r="A1215" t="s">
        <v>983</v>
      </c>
      <c r="B1215">
        <v>1356</v>
      </c>
      <c r="C1215">
        <v>1435</v>
      </c>
      <c r="D1215">
        <v>1295</v>
      </c>
      <c r="G1215">
        <v>4086</v>
      </c>
    </row>
    <row r="1216" spans="1:7">
      <c r="A1216" t="s">
        <v>1216</v>
      </c>
      <c r="B1216">
        <v>858</v>
      </c>
      <c r="G1216">
        <v>858</v>
      </c>
    </row>
    <row r="1217" spans="1:7">
      <c r="A1217" t="s">
        <v>773</v>
      </c>
      <c r="B1217">
        <v>926</v>
      </c>
      <c r="C1217">
        <v>1128</v>
      </c>
      <c r="D1217">
        <v>1082</v>
      </c>
      <c r="E1217">
        <v>1325</v>
      </c>
      <c r="F1217">
        <v>441</v>
      </c>
      <c r="G1217">
        <v>4902</v>
      </c>
    </row>
    <row r="1218" spans="1:7">
      <c r="A1218" t="s">
        <v>515</v>
      </c>
      <c r="B1218">
        <v>205</v>
      </c>
      <c r="F1218">
        <v>107</v>
      </c>
      <c r="G1218">
        <v>312</v>
      </c>
    </row>
    <row r="1219" spans="1:7">
      <c r="A1219" t="s">
        <v>1130</v>
      </c>
      <c r="B1219">
        <v>4915</v>
      </c>
      <c r="C1219">
        <v>914</v>
      </c>
      <c r="D1219">
        <v>0</v>
      </c>
      <c r="G1219">
        <v>5829</v>
      </c>
    </row>
    <row r="1220" spans="1:7">
      <c r="A1220" t="s">
        <v>1127</v>
      </c>
      <c r="B1220">
        <v>813</v>
      </c>
      <c r="C1220">
        <v>1491</v>
      </c>
      <c r="D1220">
        <v>1062</v>
      </c>
      <c r="E1220">
        <v>527</v>
      </c>
      <c r="G1220">
        <v>3893</v>
      </c>
    </row>
    <row r="1221" spans="1:7">
      <c r="A1221" t="s">
        <v>1066</v>
      </c>
    </row>
    <row r="1222" spans="1:7">
      <c r="A1222" t="s">
        <v>1023</v>
      </c>
    </row>
    <row r="1223" spans="1:7">
      <c r="A1223" t="s">
        <v>1352</v>
      </c>
      <c r="C1223">
        <v>6092</v>
      </c>
      <c r="D1223">
        <v>0</v>
      </c>
      <c r="E1223">
        <v>0</v>
      </c>
      <c r="G1223">
        <v>6092</v>
      </c>
    </row>
    <row r="1224" spans="1:7">
      <c r="A1224" t="s">
        <v>1132</v>
      </c>
      <c r="C1224">
        <v>822</v>
      </c>
      <c r="D1224">
        <v>2611</v>
      </c>
      <c r="G1224">
        <v>3433</v>
      </c>
    </row>
    <row r="1225" spans="1:7">
      <c r="A1225" t="s">
        <v>1136</v>
      </c>
      <c r="D1225">
        <v>544</v>
      </c>
      <c r="E1225">
        <v>2832</v>
      </c>
      <c r="F1225">
        <v>457</v>
      </c>
      <c r="G1225">
        <v>3833</v>
      </c>
    </row>
    <row r="1226" spans="1:7">
      <c r="A1226" t="s">
        <v>1134</v>
      </c>
      <c r="D1226">
        <v>1728</v>
      </c>
      <c r="F1226">
        <v>3082</v>
      </c>
      <c r="G1226">
        <v>4810</v>
      </c>
    </row>
    <row r="1227" spans="1:7">
      <c r="A1227" t="s">
        <v>1138</v>
      </c>
      <c r="E1227">
        <v>1562</v>
      </c>
      <c r="F1227">
        <v>673</v>
      </c>
      <c r="G1227">
        <v>2235</v>
      </c>
    </row>
    <row r="1228" spans="1:7">
      <c r="A1228" t="s">
        <v>1140</v>
      </c>
      <c r="E1228">
        <v>1639</v>
      </c>
      <c r="F1228">
        <v>987</v>
      </c>
      <c r="G1228">
        <v>2626</v>
      </c>
    </row>
    <row r="1229" spans="1:7">
      <c r="A1229" t="s">
        <v>1262</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1346</v>
      </c>
      <c r="C1239">
        <v>2209</v>
      </c>
      <c r="G1239">
        <v>2209</v>
      </c>
    </row>
    <row r="1240" spans="1:7">
      <c r="A1240" t="s">
        <v>1192</v>
      </c>
    </row>
    <row r="1241" spans="1:7">
      <c r="A1241" t="s">
        <v>1035</v>
      </c>
    </row>
    <row r="1242" spans="1:7">
      <c r="A1242" t="s">
        <v>983</v>
      </c>
      <c r="C1242">
        <v>0</v>
      </c>
      <c r="G1242">
        <v>0</v>
      </c>
    </row>
    <row r="1243" spans="1:7">
      <c r="A1243" t="s">
        <v>1216</v>
      </c>
      <c r="E1243">
        <v>1940</v>
      </c>
      <c r="G1243">
        <v>1940</v>
      </c>
    </row>
    <row r="1244" spans="1:7">
      <c r="A1244" t="s">
        <v>515</v>
      </c>
      <c r="C1244">
        <v>183</v>
      </c>
      <c r="D1244">
        <v>182</v>
      </c>
      <c r="E1244">
        <v>186</v>
      </c>
      <c r="G1244">
        <v>551</v>
      </c>
    </row>
    <row r="1245" spans="1:7">
      <c r="A1245" t="s">
        <v>1127</v>
      </c>
      <c r="E1245">
        <v>1776</v>
      </c>
      <c r="G1245">
        <v>1776</v>
      </c>
    </row>
    <row r="1246" spans="1:7">
      <c r="A1246" t="s">
        <v>1136</v>
      </c>
      <c r="C1246">
        <v>506</v>
      </c>
      <c r="G1246">
        <v>506</v>
      </c>
    </row>
    <row r="1247" spans="1:7">
      <c r="A1247" t="s">
        <v>1138</v>
      </c>
      <c r="D1247">
        <v>2265</v>
      </c>
      <c r="F1247">
        <v>2651</v>
      </c>
      <c r="G1247">
        <v>4916</v>
      </c>
    </row>
    <row r="1248" spans="1:7">
      <c r="A1248" t="s">
        <v>1140</v>
      </c>
      <c r="C1248">
        <v>0</v>
      </c>
      <c r="D1248">
        <v>575</v>
      </c>
      <c r="F1248">
        <v>818</v>
      </c>
      <c r="G1248">
        <v>1393</v>
      </c>
    </row>
    <row r="1249" spans="1:7">
      <c r="A1249" t="s">
        <v>1290</v>
      </c>
      <c r="C1249">
        <v>1344</v>
      </c>
      <c r="G1249">
        <v>1344</v>
      </c>
    </row>
    <row r="1250" spans="1:7">
      <c r="A1250" t="s">
        <v>1433</v>
      </c>
      <c r="C1250">
        <v>660</v>
      </c>
      <c r="D1250">
        <v>754</v>
      </c>
      <c r="E1250">
        <v>520</v>
      </c>
      <c r="F1250">
        <v>0</v>
      </c>
      <c r="G1250">
        <v>1934</v>
      </c>
    </row>
    <row r="1251" spans="1:7">
      <c r="A1251" t="s">
        <v>1434</v>
      </c>
      <c r="C1251">
        <v>1382</v>
      </c>
      <c r="D1251">
        <v>993</v>
      </c>
      <c r="E1251">
        <v>1462</v>
      </c>
      <c r="F1251">
        <v>1617</v>
      </c>
      <c r="G1251">
        <v>5454</v>
      </c>
    </row>
    <row r="1252" spans="1:7">
      <c r="A1252" t="s">
        <v>633</v>
      </c>
      <c r="C1252">
        <v>2719</v>
      </c>
      <c r="D1252">
        <v>408</v>
      </c>
      <c r="G1252">
        <v>3127</v>
      </c>
    </row>
    <row r="1253" spans="1:7">
      <c r="A1253" t="s">
        <v>1142</v>
      </c>
      <c r="C1253">
        <v>1277</v>
      </c>
      <c r="G1253">
        <v>1277</v>
      </c>
    </row>
    <row r="1254" spans="1:7">
      <c r="A1254" t="s">
        <v>989</v>
      </c>
      <c r="D1254">
        <v>686</v>
      </c>
      <c r="E1254">
        <v>736</v>
      </c>
      <c r="G1254">
        <v>1422</v>
      </c>
    </row>
    <row r="1255" spans="1:7">
      <c r="A1255" t="s">
        <v>986</v>
      </c>
      <c r="D1255">
        <v>867</v>
      </c>
      <c r="E1255">
        <v>1539</v>
      </c>
      <c r="G1255">
        <v>2406</v>
      </c>
    </row>
    <row r="1256" spans="1:7">
      <c r="A1256" t="s">
        <v>639</v>
      </c>
      <c r="D1256">
        <v>2000</v>
      </c>
      <c r="E1256">
        <v>970</v>
      </c>
      <c r="G1256">
        <v>2970</v>
      </c>
    </row>
    <row r="1257" spans="1:7">
      <c r="A1257" t="s">
        <v>1237</v>
      </c>
      <c r="E1257">
        <v>2031</v>
      </c>
      <c r="F1257">
        <v>845</v>
      </c>
      <c r="G1257">
        <v>2876</v>
      </c>
    </row>
    <row r="1258" spans="1:7">
      <c r="A1258" t="s">
        <v>471</v>
      </c>
      <c r="B1258">
        <v>0</v>
      </c>
      <c r="C1258">
        <v>10280</v>
      </c>
      <c r="D1258">
        <v>8880</v>
      </c>
      <c r="E1258">
        <v>11160</v>
      </c>
      <c r="F1258">
        <v>6262</v>
      </c>
      <c r="G1258">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1210</v>
      </c>
    </row>
    <row r="1266" spans="1:7">
      <c r="A1266" t="s">
        <v>1204</v>
      </c>
    </row>
    <row r="1267" spans="1:7">
      <c r="A1267" t="s">
        <v>1207</v>
      </c>
    </row>
    <row r="1268" spans="1:7">
      <c r="A1268" t="s">
        <v>854</v>
      </c>
      <c r="D1268">
        <v>149</v>
      </c>
      <c r="G1268">
        <v>149</v>
      </c>
    </row>
    <row r="1269" spans="1:7">
      <c r="A1269" t="s">
        <v>1035</v>
      </c>
    </row>
    <row r="1270" spans="1:7">
      <c r="A1270" t="s">
        <v>1213</v>
      </c>
    </row>
    <row r="1271" spans="1:7">
      <c r="A1271" t="s">
        <v>980</v>
      </c>
    </row>
    <row r="1272" spans="1:7">
      <c r="A1272" t="s">
        <v>1216</v>
      </c>
    </row>
    <row r="1273" spans="1:7">
      <c r="A1273" t="s">
        <v>1130</v>
      </c>
    </row>
    <row r="1274" spans="1:7">
      <c r="A1274" t="s">
        <v>1127</v>
      </c>
    </row>
    <row r="1275" spans="1:7">
      <c r="A1275" t="s">
        <v>1352</v>
      </c>
    </row>
    <row r="1276" spans="1:7">
      <c r="A1276" t="s">
        <v>1132</v>
      </c>
      <c r="B1276">
        <v>1908</v>
      </c>
      <c r="G1276">
        <v>1908</v>
      </c>
    </row>
    <row r="1277" spans="1:7">
      <c r="A1277" t="s">
        <v>1136</v>
      </c>
    </row>
    <row r="1278" spans="1:7">
      <c r="A1278" t="s">
        <v>1134</v>
      </c>
    </row>
    <row r="1279" spans="1:7">
      <c r="A1279" t="s">
        <v>1138</v>
      </c>
    </row>
    <row r="1280" spans="1:7">
      <c r="A1280" t="s">
        <v>1140</v>
      </c>
    </row>
    <row r="1281" spans="1:7">
      <c r="A1281" t="s">
        <v>1290</v>
      </c>
      <c r="B1281">
        <v>886</v>
      </c>
      <c r="G1281">
        <v>886</v>
      </c>
    </row>
    <row r="1282" spans="1:7">
      <c r="A1282" t="s">
        <v>1433</v>
      </c>
      <c r="B1282">
        <v>376</v>
      </c>
      <c r="C1282">
        <v>647</v>
      </c>
      <c r="D1282">
        <v>565</v>
      </c>
      <c r="E1282">
        <v>222</v>
      </c>
      <c r="G1282">
        <v>1810</v>
      </c>
    </row>
    <row r="1283" spans="1:7">
      <c r="A1283" t="s">
        <v>1434</v>
      </c>
      <c r="B1283">
        <v>1642</v>
      </c>
      <c r="C1283">
        <v>843</v>
      </c>
      <c r="E1283">
        <v>410</v>
      </c>
      <c r="G1283">
        <v>2895</v>
      </c>
    </row>
    <row r="1284" spans="1:7">
      <c r="A1284" t="s">
        <v>1142</v>
      </c>
    </row>
    <row r="1285" spans="1:7">
      <c r="A1285" t="s">
        <v>989</v>
      </c>
      <c r="B1285">
        <v>835</v>
      </c>
      <c r="C1285">
        <v>858</v>
      </c>
      <c r="D1285">
        <v>976</v>
      </c>
      <c r="G1285">
        <v>2669</v>
      </c>
    </row>
    <row r="1286" spans="1:7">
      <c r="A1286" t="s">
        <v>986</v>
      </c>
      <c r="B1286">
        <v>1590</v>
      </c>
      <c r="C1286">
        <v>1230</v>
      </c>
      <c r="D1286">
        <v>1015</v>
      </c>
      <c r="G1286">
        <v>3835</v>
      </c>
    </row>
    <row r="1287" spans="1:7">
      <c r="A1287" t="s">
        <v>1237</v>
      </c>
      <c r="B1287">
        <v>1530</v>
      </c>
      <c r="C1287">
        <v>388</v>
      </c>
      <c r="E1287">
        <v>470</v>
      </c>
      <c r="G1287">
        <v>2388</v>
      </c>
    </row>
    <row r="1288" spans="1:7">
      <c r="A1288" t="s">
        <v>992</v>
      </c>
      <c r="C1288">
        <v>1758</v>
      </c>
      <c r="D1288">
        <v>1363</v>
      </c>
      <c r="G1288">
        <v>3121</v>
      </c>
    </row>
    <row r="1289" spans="1:7">
      <c r="A1289" t="s">
        <v>1257</v>
      </c>
      <c r="D1289">
        <v>881</v>
      </c>
      <c r="E1289">
        <v>1143</v>
      </c>
      <c r="G1289">
        <v>2024</v>
      </c>
    </row>
    <row r="1290" spans="1:7">
      <c r="A1290" t="s">
        <v>779</v>
      </c>
      <c r="E1290">
        <v>1468</v>
      </c>
      <c r="F1290">
        <v>1637</v>
      </c>
      <c r="G1290">
        <v>3105</v>
      </c>
    </row>
    <row r="1291" spans="1:7">
      <c r="A1291" t="s">
        <v>471</v>
      </c>
      <c r="B1291">
        <v>8767</v>
      </c>
      <c r="C1291">
        <v>6578</v>
      </c>
      <c r="D1291">
        <v>5335</v>
      </c>
      <c r="E1291">
        <v>4880</v>
      </c>
      <c r="F1291">
        <v>2118</v>
      </c>
      <c r="G129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747</v>
      </c>
    </row>
    <row r="1299" spans="1:7">
      <c r="A1299" t="s">
        <v>1195</v>
      </c>
      <c r="E1299">
        <v>253</v>
      </c>
      <c r="G1299">
        <v>253</v>
      </c>
    </row>
    <row r="1300" spans="1:7">
      <c r="A1300" t="s">
        <v>854</v>
      </c>
    </row>
    <row r="1301" spans="1:7">
      <c r="A1301" t="s">
        <v>515</v>
      </c>
    </row>
    <row r="1302" spans="1:7">
      <c r="A1302" t="s">
        <v>1433</v>
      </c>
    </row>
    <row r="1303" spans="1:7">
      <c r="A1303" t="s">
        <v>1434</v>
      </c>
    </row>
    <row r="1304" spans="1:7">
      <c r="A1304" t="s">
        <v>633</v>
      </c>
      <c r="D1304">
        <v>1809</v>
      </c>
      <c r="E1304">
        <v>696</v>
      </c>
      <c r="F1304">
        <v>3</v>
      </c>
      <c r="G1304">
        <v>2508</v>
      </c>
    </row>
    <row r="1305" spans="1:7">
      <c r="A1305" t="s">
        <v>989</v>
      </c>
      <c r="B1305">
        <v>505</v>
      </c>
      <c r="G1305">
        <v>505</v>
      </c>
    </row>
    <row r="1306" spans="1:7">
      <c r="A1306" t="s">
        <v>986</v>
      </c>
    </row>
    <row r="1307" spans="1:7">
      <c r="A1307" t="s">
        <v>992</v>
      </c>
    </row>
    <row r="1308" spans="1:7">
      <c r="A1308" t="s">
        <v>1257</v>
      </c>
      <c r="C1308">
        <v>363</v>
      </c>
      <c r="D1308">
        <v>933</v>
      </c>
      <c r="E1308">
        <v>363</v>
      </c>
      <c r="G1308">
        <v>1659</v>
      </c>
    </row>
    <row r="1309" spans="1:7">
      <c r="A1309" t="s">
        <v>779</v>
      </c>
      <c r="C1309">
        <v>1646</v>
      </c>
      <c r="F1309">
        <v>6</v>
      </c>
      <c r="G1309">
        <v>1652</v>
      </c>
    </row>
    <row r="1310" spans="1:7">
      <c r="A1310" t="s">
        <v>1288</v>
      </c>
      <c r="C1310">
        <v>1250</v>
      </c>
      <c r="D1310">
        <v>518</v>
      </c>
      <c r="E1310">
        <v>990</v>
      </c>
      <c r="G1310">
        <v>2758</v>
      </c>
    </row>
    <row r="1311" spans="1:7">
      <c r="A1311" t="s">
        <v>888</v>
      </c>
      <c r="C1311">
        <v>251</v>
      </c>
      <c r="E1311">
        <v>298</v>
      </c>
      <c r="G1311">
        <v>549</v>
      </c>
    </row>
    <row r="1312" spans="1:7">
      <c r="A1312" t="s">
        <v>893</v>
      </c>
      <c r="D1312">
        <v>330</v>
      </c>
      <c r="E1312">
        <v>625</v>
      </c>
      <c r="G1312">
        <v>955</v>
      </c>
    </row>
    <row r="1313" spans="1:7">
      <c r="A1313" t="s">
        <v>471</v>
      </c>
      <c r="B1313">
        <v>1615</v>
      </c>
      <c r="C1313">
        <v>3510</v>
      </c>
      <c r="D1313">
        <v>3590</v>
      </c>
      <c r="E1313">
        <v>3225</v>
      </c>
      <c r="F1313">
        <v>9</v>
      </c>
      <c r="G1313">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854</v>
      </c>
    </row>
    <row r="1322" spans="1:7">
      <c r="A1322" t="s">
        <v>1257</v>
      </c>
      <c r="E1322">
        <v>30</v>
      </c>
      <c r="G1322">
        <v>30</v>
      </c>
    </row>
    <row r="1323" spans="1:7">
      <c r="A1323" t="s">
        <v>1288</v>
      </c>
      <c r="F1323">
        <v>342</v>
      </c>
      <c r="G1323">
        <v>342</v>
      </c>
    </row>
    <row r="1324" spans="1:7">
      <c r="A1324" t="s">
        <v>888</v>
      </c>
      <c r="D1324">
        <v>150</v>
      </c>
      <c r="G1324">
        <v>150</v>
      </c>
    </row>
    <row r="1325" spans="1:7">
      <c r="A1325" t="s">
        <v>893</v>
      </c>
      <c r="B1325">
        <v>712</v>
      </c>
      <c r="C1325">
        <v>1092</v>
      </c>
      <c r="D1325">
        <v>384</v>
      </c>
      <c r="E1325">
        <v>397</v>
      </c>
      <c r="G1325">
        <v>2585</v>
      </c>
    </row>
    <row r="1326" spans="1:7">
      <c r="A1326" t="s">
        <v>1435</v>
      </c>
      <c r="C1326">
        <v>189</v>
      </c>
      <c r="G1326">
        <v>189</v>
      </c>
    </row>
    <row r="1327" spans="1:7">
      <c r="A1327" t="s">
        <v>851</v>
      </c>
      <c r="C1327">
        <v>817</v>
      </c>
      <c r="G1327">
        <v>817</v>
      </c>
    </row>
    <row r="1328" spans="1:7">
      <c r="A1328" t="s">
        <v>766</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863</v>
      </c>
      <c r="C1339">
        <v>1340</v>
      </c>
      <c r="D1339">
        <v>1529</v>
      </c>
      <c r="E1339">
        <v>1168</v>
      </c>
      <c r="F1339">
        <v>1008</v>
      </c>
      <c r="G1339">
        <v>5045</v>
      </c>
    </row>
    <row r="1340" spans="1:7">
      <c r="A1340" t="s">
        <v>893</v>
      </c>
      <c r="B1340">
        <v>669</v>
      </c>
      <c r="C1340">
        <v>467</v>
      </c>
      <c r="D1340">
        <v>1133</v>
      </c>
      <c r="E1340">
        <v>448</v>
      </c>
      <c r="G1340">
        <v>2717</v>
      </c>
    </row>
    <row r="1341" spans="1:7">
      <c r="A1341" t="s">
        <v>1273</v>
      </c>
      <c r="B1341">
        <v>1564</v>
      </c>
      <c r="C1341">
        <v>1532</v>
      </c>
      <c r="D1341">
        <v>1447</v>
      </c>
      <c r="E1341">
        <v>864</v>
      </c>
      <c r="G1341">
        <v>5407</v>
      </c>
    </row>
    <row r="1342" spans="1:7">
      <c r="A1342" t="s">
        <v>1436</v>
      </c>
      <c r="C1342">
        <v>199</v>
      </c>
      <c r="D1342">
        <v>361</v>
      </c>
      <c r="E1342">
        <v>652</v>
      </c>
      <c r="F1342">
        <v>379</v>
      </c>
      <c r="G1342">
        <v>1591</v>
      </c>
    </row>
    <row r="1343" spans="1:7">
      <c r="A1343" t="s">
        <v>1276</v>
      </c>
      <c r="E1343">
        <v>538</v>
      </c>
      <c r="G1343">
        <v>538</v>
      </c>
    </row>
    <row r="1344" spans="1:7">
      <c r="A1344" t="s">
        <v>1437</v>
      </c>
      <c r="F1344">
        <v>45</v>
      </c>
      <c r="G1344">
        <v>45</v>
      </c>
    </row>
    <row r="1345" spans="1:7">
      <c r="A1345" t="s">
        <v>1438</v>
      </c>
      <c r="D1345">
        <v>187</v>
      </c>
      <c r="E1345">
        <v>300</v>
      </c>
      <c r="G1345">
        <v>487</v>
      </c>
    </row>
    <row r="1346" spans="1:7">
      <c r="A1346" t="s">
        <v>471</v>
      </c>
      <c r="B1346">
        <v>2233</v>
      </c>
      <c r="C1346">
        <v>4954</v>
      </c>
      <c r="D1346">
        <v>5369</v>
      </c>
      <c r="E1346">
        <v>4444</v>
      </c>
      <c r="F1346">
        <v>1727</v>
      </c>
      <c r="G1346">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v>837</v>
      </c>
      <c r="F1350">
        <v>199</v>
      </c>
      <c r="G1350">
        <v>1036</v>
      </c>
    </row>
    <row r="1351" spans="1:7">
      <c r="A1351" t="s">
        <v>863</v>
      </c>
      <c r="B1351">
        <v>1274</v>
      </c>
      <c r="C1351">
        <v>1073</v>
      </c>
      <c r="D1351">
        <v>271</v>
      </c>
      <c r="G1351">
        <v>2618</v>
      </c>
    </row>
    <row r="1352" spans="1:7">
      <c r="A1352" t="s">
        <v>1290</v>
      </c>
      <c r="E1352">
        <v>1033</v>
      </c>
      <c r="G1352">
        <v>1033</v>
      </c>
    </row>
    <row r="1353" spans="1:7">
      <c r="A1353" t="s">
        <v>633</v>
      </c>
      <c r="D1353">
        <v>667</v>
      </c>
      <c r="G1353">
        <v>667</v>
      </c>
    </row>
    <row r="1354" spans="1:7">
      <c r="A1354" t="s">
        <v>893</v>
      </c>
      <c r="B1354">
        <v>1044</v>
      </c>
      <c r="G1354">
        <v>1044</v>
      </c>
    </row>
    <row r="1355" spans="1:7">
      <c r="A1355" t="s">
        <v>766</v>
      </c>
      <c r="C1355">
        <v>1062</v>
      </c>
      <c r="D1355">
        <v>1318</v>
      </c>
      <c r="E1355">
        <v>1165</v>
      </c>
      <c r="G1355">
        <v>3545</v>
      </c>
    </row>
    <row r="1356" spans="1:7">
      <c r="A1356" t="s">
        <v>636</v>
      </c>
      <c r="B1356">
        <v>1099</v>
      </c>
      <c r="D1356">
        <v>2025</v>
      </c>
      <c r="G1356">
        <v>3124</v>
      </c>
    </row>
    <row r="1357" spans="1:7">
      <c r="A1357" t="s">
        <v>1273</v>
      </c>
    </row>
    <row r="1358" spans="1:7">
      <c r="A1358" t="s">
        <v>1436</v>
      </c>
      <c r="B1358">
        <v>534</v>
      </c>
      <c r="D1358">
        <v>223</v>
      </c>
      <c r="G1358">
        <v>757</v>
      </c>
    </row>
    <row r="1359" spans="1:7">
      <c r="A1359" t="s">
        <v>1276</v>
      </c>
      <c r="C1359">
        <v>1056</v>
      </c>
      <c r="D1359">
        <v>2018</v>
      </c>
      <c r="G1359">
        <v>3074</v>
      </c>
    </row>
    <row r="1360" spans="1:7">
      <c r="A1360" t="s">
        <v>1438</v>
      </c>
      <c r="B1360">
        <v>201</v>
      </c>
      <c r="D1360">
        <v>200</v>
      </c>
      <c r="G1360">
        <v>401</v>
      </c>
    </row>
    <row r="1361" spans="1:7">
      <c r="A1361" t="s">
        <v>1439</v>
      </c>
      <c r="F1361">
        <v>1187</v>
      </c>
      <c r="G1361">
        <v>1187</v>
      </c>
    </row>
    <row r="1362" spans="1:7">
      <c r="A1362" t="s">
        <v>471</v>
      </c>
      <c r="B1362">
        <v>4989</v>
      </c>
      <c r="C1362">
        <v>3191</v>
      </c>
      <c r="D1362">
        <v>6722</v>
      </c>
      <c r="E1362">
        <v>2198</v>
      </c>
      <c r="F1362">
        <v>1386</v>
      </c>
      <c r="G1362">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1244</v>
      </c>
      <c r="C1367">
        <v>179</v>
      </c>
      <c r="G1367">
        <v>179</v>
      </c>
    </row>
    <row r="1368" spans="1:7">
      <c r="A1368" t="s">
        <v>863</v>
      </c>
    </row>
    <row r="1369" spans="1:7">
      <c r="A1369" t="s">
        <v>893</v>
      </c>
    </row>
    <row r="1370" spans="1:7">
      <c r="A1370" t="s">
        <v>766</v>
      </c>
      <c r="B1370">
        <v>1391</v>
      </c>
      <c r="G1370">
        <v>1391</v>
      </c>
    </row>
    <row r="1371" spans="1:7">
      <c r="A1371" t="s">
        <v>1276</v>
      </c>
      <c r="B1371">
        <v>1016</v>
      </c>
      <c r="G1371">
        <v>1016</v>
      </c>
    </row>
    <row r="1372" spans="1:7">
      <c r="A1372" t="s">
        <v>1439</v>
      </c>
      <c r="B1372">
        <v>1287</v>
      </c>
      <c r="C1372">
        <v>575</v>
      </c>
      <c r="D1372">
        <v>857</v>
      </c>
      <c r="E1372">
        <v>668</v>
      </c>
      <c r="F1372">
        <v>1392</v>
      </c>
      <c r="G1372">
        <v>4779</v>
      </c>
    </row>
    <row r="1373" spans="1:7">
      <c r="A1373" t="s">
        <v>1282</v>
      </c>
      <c r="B1373">
        <v>611</v>
      </c>
      <c r="C1373">
        <v>1612</v>
      </c>
      <c r="G1373">
        <v>2223</v>
      </c>
    </row>
    <row r="1374" spans="1:7">
      <c r="A1374" t="s">
        <v>1247</v>
      </c>
      <c r="D1374">
        <v>480</v>
      </c>
      <c r="E1374">
        <v>774</v>
      </c>
      <c r="G1374">
        <v>1254</v>
      </c>
    </row>
    <row r="1375" spans="1:7">
      <c r="A1375" t="s">
        <v>471</v>
      </c>
      <c r="B1375">
        <v>4305</v>
      </c>
      <c r="C1375">
        <v>2366</v>
      </c>
      <c r="D1375">
        <v>1337</v>
      </c>
      <c r="E1375">
        <v>1442</v>
      </c>
      <c r="F1375">
        <v>1392</v>
      </c>
      <c r="G1375">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F1380">
        <v>100</v>
      </c>
      <c r="G1380">
        <v>100</v>
      </c>
    </row>
    <row r="1381" spans="1:7">
      <c r="A1381" t="s">
        <v>1439</v>
      </c>
      <c r="B1381">
        <v>167</v>
      </c>
      <c r="C1381">
        <v>487</v>
      </c>
      <c r="D1381">
        <v>263</v>
      </c>
      <c r="E1381">
        <v>399</v>
      </c>
      <c r="F1381">
        <v>278</v>
      </c>
      <c r="G1381">
        <v>1594</v>
      </c>
    </row>
    <row r="1382" spans="1:7">
      <c r="A1382" t="s">
        <v>1282</v>
      </c>
      <c r="B1382">
        <v>1561</v>
      </c>
      <c r="G1382">
        <v>1561</v>
      </c>
    </row>
    <row r="1383" spans="1:7">
      <c r="A1383" t="s">
        <v>1247</v>
      </c>
      <c r="B1383">
        <v>570</v>
      </c>
      <c r="G1383">
        <v>570</v>
      </c>
    </row>
    <row r="1384" spans="1:7">
      <c r="A1384" t="s">
        <v>1250</v>
      </c>
      <c r="B1384">
        <v>1146</v>
      </c>
      <c r="C1384">
        <v>308</v>
      </c>
      <c r="D1384">
        <v>300</v>
      </c>
      <c r="F1384">
        <v>510</v>
      </c>
      <c r="G1384">
        <v>2264</v>
      </c>
    </row>
    <row r="1385" spans="1:7">
      <c r="A1385" t="s">
        <v>621</v>
      </c>
      <c r="B1385">
        <v>535</v>
      </c>
      <c r="D1385">
        <v>342</v>
      </c>
      <c r="E1385">
        <v>103</v>
      </c>
      <c r="G1385">
        <v>980</v>
      </c>
    </row>
    <row r="1386" spans="1:7">
      <c r="A1386" t="s">
        <v>1440</v>
      </c>
      <c r="B1386">
        <v>606</v>
      </c>
      <c r="C1386">
        <v>459</v>
      </c>
      <c r="D1386">
        <v>243</v>
      </c>
      <c r="E1386">
        <v>778</v>
      </c>
      <c r="F1386">
        <v>664</v>
      </c>
      <c r="G1386">
        <v>2750</v>
      </c>
    </row>
    <row r="1387" spans="1:7">
      <c r="A1387" t="s">
        <v>1279</v>
      </c>
      <c r="C1387">
        <v>1595</v>
      </c>
      <c r="D1387">
        <v>1704</v>
      </c>
      <c r="G1387">
        <v>3299</v>
      </c>
    </row>
    <row r="1388" spans="1:7">
      <c r="A1388" t="s">
        <v>471</v>
      </c>
      <c r="B1388">
        <v>4585</v>
      </c>
      <c r="C1388">
        <v>2849</v>
      </c>
      <c r="D1388">
        <v>2852</v>
      </c>
      <c r="E1388">
        <v>1280</v>
      </c>
      <c r="F1388">
        <v>1552</v>
      </c>
      <c r="G1388">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E1393">
        <v>140</v>
      </c>
      <c r="G1393">
        <v>140</v>
      </c>
    </row>
    <row r="1394" spans="1:7">
      <c r="A1394" t="s">
        <v>1244</v>
      </c>
      <c r="B1394">
        <v>326</v>
      </c>
      <c r="G1394">
        <v>326</v>
      </c>
    </row>
    <row r="1395" spans="1:7">
      <c r="A1395" t="s">
        <v>1438</v>
      </c>
      <c r="B1395">
        <v>314</v>
      </c>
      <c r="C1395">
        <v>240</v>
      </c>
      <c r="G1395">
        <v>554</v>
      </c>
    </row>
    <row r="1396" spans="1:7">
      <c r="A1396" t="s">
        <v>1439</v>
      </c>
      <c r="F1396">
        <v>308</v>
      </c>
      <c r="G1396">
        <v>308</v>
      </c>
    </row>
    <row r="1397" spans="1:7">
      <c r="A1397" t="s">
        <v>1282</v>
      </c>
    </row>
    <row r="1398" spans="1:7">
      <c r="A1398" t="s">
        <v>769</v>
      </c>
      <c r="E1398">
        <v>646</v>
      </c>
      <c r="F1398">
        <v>212</v>
      </c>
      <c r="G1398">
        <v>858</v>
      </c>
    </row>
    <row r="1399" spans="1:7">
      <c r="A1399" t="s">
        <v>1247</v>
      </c>
      <c r="B1399">
        <v>307</v>
      </c>
      <c r="C1399">
        <v>872</v>
      </c>
      <c r="D1399">
        <v>312</v>
      </c>
      <c r="E1399">
        <v>287</v>
      </c>
      <c r="G1399">
        <v>1778</v>
      </c>
    </row>
    <row r="1400" spans="1:7">
      <c r="A1400" t="s">
        <v>1250</v>
      </c>
      <c r="B1400">
        <v>1297</v>
      </c>
      <c r="C1400">
        <v>1300</v>
      </c>
      <c r="E1400">
        <v>1766</v>
      </c>
      <c r="F1400">
        <v>41</v>
      </c>
      <c r="G1400">
        <v>4404</v>
      </c>
    </row>
    <row r="1401" spans="1:7">
      <c r="A1401" t="s">
        <v>1440</v>
      </c>
      <c r="B1401">
        <v>534</v>
      </c>
      <c r="C1401">
        <v>466</v>
      </c>
      <c r="D1401">
        <v>483</v>
      </c>
      <c r="G1401">
        <v>1483</v>
      </c>
    </row>
    <row r="1402" spans="1:7">
      <c r="A1402" t="s">
        <v>1279</v>
      </c>
      <c r="B1402">
        <v>1581</v>
      </c>
      <c r="G1402">
        <v>1581</v>
      </c>
    </row>
    <row r="1403" spans="1:7">
      <c r="A1403" t="s">
        <v>835</v>
      </c>
      <c r="B1403">
        <v>1163</v>
      </c>
      <c r="G1403">
        <v>1163</v>
      </c>
    </row>
    <row r="1404" spans="1:7">
      <c r="A1404" t="s">
        <v>1285</v>
      </c>
      <c r="C1404">
        <v>560</v>
      </c>
      <c r="D1404">
        <v>367</v>
      </c>
      <c r="G1404">
        <v>927</v>
      </c>
    </row>
    <row r="1405" spans="1:7">
      <c r="A1405" t="s">
        <v>615</v>
      </c>
    </row>
    <row r="1406" spans="1:7">
      <c r="A1406" t="s">
        <v>1253</v>
      </c>
      <c r="C1406">
        <v>130</v>
      </c>
      <c r="G1406">
        <v>130</v>
      </c>
    </row>
    <row r="1407" spans="1:7">
      <c r="A1407" t="s">
        <v>1441</v>
      </c>
      <c r="D1407">
        <v>86</v>
      </c>
      <c r="G1407">
        <v>86</v>
      </c>
    </row>
    <row r="1408" spans="1:7">
      <c r="A1408" t="s">
        <v>1442</v>
      </c>
      <c r="D1408">
        <v>157</v>
      </c>
      <c r="G1408">
        <v>157</v>
      </c>
    </row>
    <row r="1409" spans="1:7">
      <c r="A1409" t="s">
        <v>799</v>
      </c>
      <c r="D1409">
        <v>462</v>
      </c>
      <c r="E1409">
        <v>1412</v>
      </c>
      <c r="F1409">
        <v>1376</v>
      </c>
      <c r="G1409">
        <v>3250</v>
      </c>
    </row>
    <row r="1410" spans="1:7">
      <c r="A1410" t="s">
        <v>471</v>
      </c>
      <c r="B1410">
        <v>5522</v>
      </c>
      <c r="C1410">
        <v>3568</v>
      </c>
      <c r="D1410">
        <v>1867</v>
      </c>
      <c r="E1410">
        <v>4251</v>
      </c>
      <c r="F1410">
        <v>1937</v>
      </c>
      <c r="G1410">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row>
    <row r="1416" spans="1:7">
      <c r="A1416" t="s">
        <v>508</v>
      </c>
    </row>
    <row r="1417" spans="1:7">
      <c r="A1417" t="s">
        <v>747</v>
      </c>
      <c r="E1417">
        <v>438</v>
      </c>
      <c r="G1417">
        <v>438</v>
      </c>
    </row>
    <row r="1418" spans="1:7">
      <c r="A1418" t="s">
        <v>1244</v>
      </c>
    </row>
    <row r="1419" spans="1:7">
      <c r="A1419" t="s">
        <v>769</v>
      </c>
      <c r="B1419">
        <v>225</v>
      </c>
      <c r="C1419">
        <v>135</v>
      </c>
      <c r="D1419">
        <v>494</v>
      </c>
      <c r="E1419">
        <v>333</v>
      </c>
      <c r="F1419">
        <v>377</v>
      </c>
      <c r="G1419">
        <v>1564</v>
      </c>
    </row>
    <row r="1420" spans="1:7">
      <c r="A1420" t="s">
        <v>1247</v>
      </c>
    </row>
    <row r="1421" spans="1:7">
      <c r="A1421" t="s">
        <v>1250</v>
      </c>
    </row>
    <row r="1422" spans="1:7">
      <c r="A1422" t="s">
        <v>799</v>
      </c>
      <c r="D1422">
        <v>2020</v>
      </c>
      <c r="E1422">
        <v>1855</v>
      </c>
      <c r="F1422">
        <v>1609</v>
      </c>
      <c r="G1422">
        <v>5484</v>
      </c>
    </row>
    <row r="1423" spans="1:7">
      <c r="A1423" t="s">
        <v>753</v>
      </c>
      <c r="B1423">
        <v>735</v>
      </c>
      <c r="C1423">
        <v>755</v>
      </c>
      <c r="D1423">
        <v>897</v>
      </c>
      <c r="E1423">
        <v>583</v>
      </c>
      <c r="G1423">
        <v>2970</v>
      </c>
    </row>
    <row r="1424" spans="1:7">
      <c r="A1424" t="s">
        <v>1443</v>
      </c>
      <c r="C1424">
        <v>513</v>
      </c>
      <c r="G1424">
        <v>513</v>
      </c>
    </row>
    <row r="1425" spans="1:7">
      <c r="A1425" t="s">
        <v>630</v>
      </c>
      <c r="D1425">
        <v>172</v>
      </c>
      <c r="G1425">
        <v>172</v>
      </c>
    </row>
    <row r="1426" spans="1:7">
      <c r="A1426" t="s">
        <v>789</v>
      </c>
      <c r="D1426">
        <v>918</v>
      </c>
      <c r="G1426">
        <v>918</v>
      </c>
    </row>
    <row r="1427" spans="1:7">
      <c r="A1427" t="s">
        <v>801</v>
      </c>
    </row>
    <row r="1428" spans="1:7">
      <c r="A1428" t="s">
        <v>796</v>
      </c>
      <c r="D1428">
        <v>7</v>
      </c>
      <c r="G1428">
        <v>7</v>
      </c>
    </row>
    <row r="1429" spans="1:7">
      <c r="A1429" t="s">
        <v>817</v>
      </c>
      <c r="E1429">
        <v>265</v>
      </c>
      <c r="F1429">
        <v>372</v>
      </c>
      <c r="G1429">
        <v>637</v>
      </c>
    </row>
    <row r="1430" spans="1:7">
      <c r="A1430" t="s">
        <v>471</v>
      </c>
      <c r="B1430">
        <v>960</v>
      </c>
      <c r="C1430">
        <v>1403</v>
      </c>
      <c r="D1430">
        <v>4508</v>
      </c>
      <c r="E1430">
        <v>3474</v>
      </c>
      <c r="F1430">
        <v>2358</v>
      </c>
      <c r="G1430">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row>
    <row r="1436" spans="1:7">
      <c r="A1436" t="s">
        <v>769</v>
      </c>
      <c r="B1436">
        <v>526</v>
      </c>
      <c r="C1436">
        <v>36</v>
      </c>
      <c r="D1436">
        <v>12</v>
      </c>
      <c r="G1436">
        <v>574</v>
      </c>
    </row>
    <row r="1437" spans="1:7">
      <c r="A1437" t="s">
        <v>799</v>
      </c>
      <c r="C1437">
        <v>1420</v>
      </c>
      <c r="D1437">
        <v>1208</v>
      </c>
      <c r="E1437">
        <v>596</v>
      </c>
      <c r="G1437">
        <v>3224</v>
      </c>
    </row>
    <row r="1438" spans="1:7">
      <c r="A1438" t="s">
        <v>817</v>
      </c>
      <c r="B1438">
        <v>396</v>
      </c>
      <c r="E1438">
        <v>145</v>
      </c>
      <c r="G1438">
        <v>541</v>
      </c>
    </row>
    <row r="1439" spans="1:7">
      <c r="A1439" t="s">
        <v>756</v>
      </c>
      <c r="B1439">
        <v>978</v>
      </c>
      <c r="C1439">
        <v>1555</v>
      </c>
      <c r="D1439">
        <v>1095</v>
      </c>
      <c r="G1439">
        <v>3628</v>
      </c>
    </row>
    <row r="1440" spans="1:7">
      <c r="A1440" t="s">
        <v>804</v>
      </c>
      <c r="B1440">
        <v>788</v>
      </c>
      <c r="C1440">
        <v>1083</v>
      </c>
      <c r="G1440">
        <v>1871</v>
      </c>
    </row>
    <row r="1441" spans="1:7">
      <c r="A1441" t="s">
        <v>815</v>
      </c>
      <c r="B1441">
        <v>195</v>
      </c>
      <c r="D1441">
        <v>349</v>
      </c>
      <c r="E1441">
        <v>790</v>
      </c>
      <c r="F1441">
        <v>15</v>
      </c>
      <c r="G1441">
        <v>1349</v>
      </c>
    </row>
    <row r="1442" spans="1:7">
      <c r="A1442" t="s">
        <v>1444</v>
      </c>
      <c r="C1442">
        <v>55</v>
      </c>
      <c r="G1442">
        <v>55</v>
      </c>
    </row>
    <row r="1443" spans="1:7">
      <c r="A1443" t="s">
        <v>807</v>
      </c>
      <c r="C1443">
        <v>551</v>
      </c>
      <c r="D1443">
        <v>1606</v>
      </c>
      <c r="G1443">
        <v>2157</v>
      </c>
    </row>
    <row r="1444" spans="1:7">
      <c r="A1444" t="s">
        <v>813</v>
      </c>
      <c r="F1444">
        <v>752</v>
      </c>
      <c r="G1444">
        <v>752</v>
      </c>
    </row>
    <row r="1445" spans="1:7">
      <c r="A1445" t="s">
        <v>471</v>
      </c>
      <c r="B1445">
        <v>2883</v>
      </c>
      <c r="C1445">
        <v>4700</v>
      </c>
      <c r="D1445">
        <v>4270</v>
      </c>
      <c r="E1445">
        <v>1531</v>
      </c>
      <c r="F1445">
        <v>767</v>
      </c>
      <c r="G1445">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row>
    <row r="1451" spans="1:7">
      <c r="A1451" t="s">
        <v>1424</v>
      </c>
    </row>
    <row r="1452" spans="1:7">
      <c r="A1452" t="s">
        <v>799</v>
      </c>
    </row>
    <row r="1453" spans="1:7">
      <c r="A1453" t="s">
        <v>801</v>
      </c>
    </row>
    <row r="1454" spans="1:7">
      <c r="A1454" t="s">
        <v>796</v>
      </c>
    </row>
    <row r="1455" spans="1:7">
      <c r="A1455" t="s">
        <v>817</v>
      </c>
    </row>
    <row r="1456" spans="1:7">
      <c r="A1456" t="s">
        <v>756</v>
      </c>
      <c r="C1456">
        <v>400</v>
      </c>
      <c r="G1456">
        <v>400</v>
      </c>
    </row>
    <row r="1457" spans="1:7">
      <c r="A1457" t="s">
        <v>804</v>
      </c>
    </row>
    <row r="1458" spans="1:7">
      <c r="A1458" t="s">
        <v>815</v>
      </c>
    </row>
    <row r="1459" spans="1:7">
      <c r="A1459" t="s">
        <v>807</v>
      </c>
    </row>
    <row r="1460" spans="1:7">
      <c r="A1460" t="s">
        <v>813</v>
      </c>
    </row>
    <row r="1461" spans="1:7">
      <c r="A1461" t="s">
        <v>758</v>
      </c>
      <c r="B1461">
        <v>1360</v>
      </c>
      <c r="G1461">
        <v>1360</v>
      </c>
    </row>
    <row r="1462" spans="1:7">
      <c r="A1462" t="s">
        <v>809</v>
      </c>
      <c r="C1462">
        <v>102</v>
      </c>
      <c r="G1462">
        <v>102</v>
      </c>
    </row>
    <row r="1463" spans="1:7">
      <c r="A1463" t="s">
        <v>811</v>
      </c>
      <c r="C1463">
        <v>417</v>
      </c>
      <c r="G1463">
        <v>417</v>
      </c>
    </row>
    <row r="1464" spans="1:7">
      <c r="A1464" t="s">
        <v>764</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F1471">
        <v>67</v>
      </c>
      <c r="G1471">
        <v>67</v>
      </c>
    </row>
    <row r="1472" spans="1:7">
      <c r="A1472" t="s">
        <v>799</v>
      </c>
    </row>
    <row r="1473" spans="1:7">
      <c r="A1473" t="s">
        <v>756</v>
      </c>
    </row>
    <row r="1474" spans="1:7">
      <c r="A1474" t="s">
        <v>758</v>
      </c>
    </row>
    <row r="1475" spans="1:7">
      <c r="A1475" t="s">
        <v>809</v>
      </c>
    </row>
    <row r="1476" spans="1:7">
      <c r="A1476" t="s">
        <v>811</v>
      </c>
    </row>
    <row r="1477" spans="1:7">
      <c r="A1477" t="s">
        <v>623</v>
      </c>
      <c r="B1477">
        <v>2719</v>
      </c>
      <c r="C1477">
        <v>2206</v>
      </c>
      <c r="D1477">
        <v>2612</v>
      </c>
      <c r="E1477">
        <v>1765</v>
      </c>
      <c r="F1477">
        <v>1356</v>
      </c>
      <c r="G1477">
        <v>10658</v>
      </c>
    </row>
    <row r="1478" spans="1:7">
      <c r="A1478" t="s">
        <v>1445</v>
      </c>
    </row>
    <row r="1479" spans="1:7">
      <c r="A1479" t="s">
        <v>580</v>
      </c>
      <c r="E1479">
        <v>407</v>
      </c>
      <c r="G1479">
        <v>407</v>
      </c>
    </row>
    <row r="1480" spans="1:7">
      <c r="A1480" t="s">
        <v>471</v>
      </c>
      <c r="B1480">
        <v>2719</v>
      </c>
      <c r="C1480">
        <v>2206</v>
      </c>
      <c r="D1480">
        <v>2612</v>
      </c>
      <c r="E1480">
        <v>2172</v>
      </c>
      <c r="F1480">
        <v>1423</v>
      </c>
      <c r="G1480">
        <v>11132</v>
      </c>
    </row>
    <row r="1483" spans="1:7">
      <c r="A1483" s="12" t="s">
        <v>1368</v>
      </c>
      <c r="B1483" s="12" t="s">
        <v>1367</v>
      </c>
    </row>
    <row r="1484" spans="1:7">
      <c r="A1484" s="12" t="s">
        <v>1369</v>
      </c>
      <c r="B1484" s="48">
        <v>46132</v>
      </c>
      <c r="C1484" t="s">
        <v>471</v>
      </c>
    </row>
    <row r="1485" spans="1:7">
      <c r="A1485" t="s">
        <v>630</v>
      </c>
    </row>
    <row r="1486" spans="1:7">
      <c r="A1486" t="s">
        <v>764</v>
      </c>
    </row>
    <row r="1487" spans="1:7">
      <c r="A1487" t="s">
        <v>623</v>
      </c>
      <c r="B1487">
        <v>1212</v>
      </c>
      <c r="C1487">
        <v>1212</v>
      </c>
    </row>
    <row r="1488" spans="1:7">
      <c r="A1488" t="s">
        <v>580</v>
      </c>
    </row>
    <row r="1489" spans="1:3">
      <c r="A1489" t="s">
        <v>574</v>
      </c>
    </row>
    <row r="1490" spans="1:3">
      <c r="A1490" t="s">
        <v>653</v>
      </c>
    </row>
    <row r="1491" spans="1:3">
      <c r="A1491" t="s">
        <v>471</v>
      </c>
      <c r="B1491">
        <v>1212</v>
      </c>
      <c r="C1491">
        <v>1212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7" activePane="bottomLeft" state="frozen"/>
      <selection pane="bottomLeft" activeCell="A2908" sqref="A2908:XFD290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1242</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1242</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1242</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1242</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1242</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1242</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1242</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1242</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1242</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1242</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1228</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1236</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1236</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1236</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1236</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1236</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1236</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1236</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1236</v>
      </c>
      <c r="B1884" s="247" t="s">
        <v>54</v>
      </c>
      <c r="C1884" s="23">
        <v>45958</v>
      </c>
      <c r="D1884" s="89">
        <v>1224</v>
      </c>
      <c r="G1884" t="s">
        <v>1986</v>
      </c>
    </row>
    <row r="1885" spans="1:7">
      <c r="A1885" s="50" t="s">
        <v>1236</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1236</v>
      </c>
      <c r="B1895" s="247" t="s">
        <v>54</v>
      </c>
      <c r="C1895" s="23">
        <v>45959</v>
      </c>
      <c r="D1895" s="11">
        <v>343</v>
      </c>
      <c r="G1895" t="s">
        <v>1986</v>
      </c>
    </row>
    <row r="1896" spans="1:7">
      <c r="A1896" s="82" t="s">
        <v>1235</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1295</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1236</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1295</v>
      </c>
      <c r="B1932" s="175" t="s">
        <v>1376</v>
      </c>
      <c r="C1932" s="239">
        <v>45964</v>
      </c>
      <c r="D1932" s="11">
        <v>259</v>
      </c>
      <c r="G1932" t="s">
        <v>2092</v>
      </c>
    </row>
    <row r="1933" spans="1:7">
      <c r="A1933" s="233" t="s">
        <v>859</v>
      </c>
      <c r="B1933" s="274" t="s">
        <v>2018</v>
      </c>
      <c r="C1933" s="23">
        <v>45964</v>
      </c>
      <c r="D1933" s="11">
        <v>463</v>
      </c>
      <c r="G1933" t="s">
        <v>2092</v>
      </c>
    </row>
    <row r="1934" spans="1:7">
      <c r="A1934" s="234" t="s">
        <v>1235</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1295</v>
      </c>
      <c r="B1947" s="235" t="s">
        <v>1450</v>
      </c>
      <c r="C1947" s="23">
        <v>45965</v>
      </c>
      <c r="D1947" s="11">
        <v>817</v>
      </c>
      <c r="G1947" t="s">
        <v>2092</v>
      </c>
    </row>
    <row r="1948" spans="1:7" ht="15.75">
      <c r="A1948" s="11" t="s">
        <v>1295</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1235</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1295</v>
      </c>
      <c r="B1960" s="235" t="s">
        <v>1450</v>
      </c>
      <c r="C1960" s="23">
        <v>45966</v>
      </c>
      <c r="D1960" s="89">
        <v>1377</v>
      </c>
      <c r="G1960" t="s">
        <v>2092</v>
      </c>
    </row>
    <row r="1961" spans="1:7" ht="15.75">
      <c r="A1961" s="76" t="s">
        <v>1295</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1235</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1295</v>
      </c>
      <c r="B1974" s="235" t="s">
        <v>1450</v>
      </c>
      <c r="C1974" s="23">
        <v>45967</v>
      </c>
      <c r="D1974" s="11">
        <v>183</v>
      </c>
      <c r="G1974" t="s">
        <v>2092</v>
      </c>
    </row>
    <row r="1975" spans="1:7" ht="15.75">
      <c r="A1975" s="11" t="s">
        <v>1295</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1235</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1295</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1242</v>
      </c>
      <c r="B1989" s="11" t="s">
        <v>54</v>
      </c>
      <c r="C1989" s="23">
        <v>45968</v>
      </c>
      <c r="D1989" s="11">
        <v>569</v>
      </c>
      <c r="G1989" t="s">
        <v>2092</v>
      </c>
    </row>
    <row r="1990" spans="1:7">
      <c r="A1990" s="178" t="s">
        <v>1171</v>
      </c>
      <c r="B1990" s="11" t="s">
        <v>56</v>
      </c>
      <c r="C1990" s="23">
        <v>45968</v>
      </c>
      <c r="D1990" s="89">
        <v>2948</v>
      </c>
      <c r="G1990" t="s">
        <v>2092</v>
      </c>
    </row>
    <row r="1991" spans="1:7">
      <c r="A1991" s="621" t="s">
        <v>1333</v>
      </c>
      <c r="B1991" s="271" t="s">
        <v>62</v>
      </c>
      <c r="C1991" s="23">
        <v>45971</v>
      </c>
      <c r="D1991" s="89">
        <v>560</v>
      </c>
      <c r="G1991" t="s">
        <v>2092</v>
      </c>
    </row>
    <row r="1992" spans="1:7" ht="15.75">
      <c r="A1992" s="76" t="s">
        <v>1295</v>
      </c>
      <c r="B1992" s="175" t="s">
        <v>1376</v>
      </c>
      <c r="C1992" s="239">
        <v>45971</v>
      </c>
      <c r="D1992" s="11">
        <v>558</v>
      </c>
      <c r="G1992" t="s">
        <v>2092</v>
      </c>
    </row>
    <row r="1993" spans="1:7">
      <c r="A1993" s="244" t="s">
        <v>1295</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1235</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1171</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1295</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1171</v>
      </c>
      <c r="B2017" s="11" t="s">
        <v>56</v>
      </c>
      <c r="C2017" s="23">
        <v>45973</v>
      </c>
      <c r="D2017" s="11">
        <v>242</v>
      </c>
      <c r="G2017" t="s">
        <v>2092</v>
      </c>
    </row>
    <row r="2018" spans="1:7">
      <c r="A2018" s="11" t="s">
        <v>1351</v>
      </c>
      <c r="B2018" s="11" t="s">
        <v>56</v>
      </c>
      <c r="C2018" s="23">
        <v>45973</v>
      </c>
      <c r="D2018" s="89">
        <v>1264</v>
      </c>
      <c r="G2018" t="s">
        <v>2092</v>
      </c>
    </row>
    <row r="2019" spans="1:7">
      <c r="A2019" s="50" t="s">
        <v>1175</v>
      </c>
      <c r="B2019" s="50" t="s">
        <v>56</v>
      </c>
      <c r="C2019" s="23">
        <v>45973</v>
      </c>
      <c r="D2019" s="89">
        <v>3678</v>
      </c>
      <c r="G2019" t="s">
        <v>2092</v>
      </c>
    </row>
    <row r="2020" spans="1:7" ht="15.75">
      <c r="A2020" s="11" t="s">
        <v>1295</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1228</v>
      </c>
      <c r="B2028" s="175" t="s">
        <v>1376</v>
      </c>
      <c r="C2028" s="239">
        <v>45974</v>
      </c>
      <c r="F2028" s="11" t="s">
        <v>1536</v>
      </c>
      <c r="G2028" t="s">
        <v>2092</v>
      </c>
    </row>
    <row r="2029" spans="1:7">
      <c r="A2029" s="103" t="s">
        <v>1175</v>
      </c>
      <c r="B2029" s="103" t="s">
        <v>56</v>
      </c>
      <c r="C2029" s="23">
        <v>45974</v>
      </c>
      <c r="D2029" s="89">
        <v>3382</v>
      </c>
      <c r="G2029" t="s">
        <v>2092</v>
      </c>
    </row>
    <row r="2030" spans="1:7">
      <c r="A2030" s="11" t="s">
        <v>1351</v>
      </c>
      <c r="B2030" s="11" t="s">
        <v>56</v>
      </c>
      <c r="C2030" s="23">
        <v>45974</v>
      </c>
      <c r="D2030" s="89">
        <v>1281</v>
      </c>
      <c r="G2030" t="s">
        <v>2092</v>
      </c>
    </row>
    <row r="2031" spans="1:7">
      <c r="A2031" s="178" t="s">
        <v>1222</v>
      </c>
      <c r="B2031" s="11" t="s">
        <v>56</v>
      </c>
      <c r="C2031" s="23">
        <v>45974</v>
      </c>
      <c r="D2031" s="11">
        <v>424</v>
      </c>
      <c r="G2031" t="s">
        <v>2092</v>
      </c>
    </row>
    <row r="2032" spans="1:7">
      <c r="A2032" s="296" t="s">
        <v>1177</v>
      </c>
      <c r="B2032" s="50" t="s">
        <v>56</v>
      </c>
      <c r="C2032" s="23">
        <v>45974</v>
      </c>
      <c r="D2032" s="11">
        <v>598</v>
      </c>
      <c r="G2032" t="s">
        <v>2092</v>
      </c>
    </row>
    <row r="2033" spans="1:7" ht="15.75">
      <c r="A2033" s="76" t="s">
        <v>1295</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1295</v>
      </c>
      <c r="B2039" s="175" t="s">
        <v>1376</v>
      </c>
      <c r="C2039" s="239">
        <v>45978</v>
      </c>
      <c r="D2039" s="11">
        <v>127</v>
      </c>
      <c r="G2039" t="s">
        <v>2092</v>
      </c>
    </row>
    <row r="2040" spans="1:7" ht="15.75">
      <c r="A2040" s="76" t="s">
        <v>1295</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1173</v>
      </c>
      <c r="B2050" s="76" t="s">
        <v>56</v>
      </c>
      <c r="C2050" s="23">
        <v>45978</v>
      </c>
      <c r="D2050" s="89">
        <v>5466</v>
      </c>
      <c r="G2050" t="s">
        <v>2092</v>
      </c>
    </row>
    <row r="2051" spans="1:7">
      <c r="A2051" s="233" t="s">
        <v>1351</v>
      </c>
      <c r="B2051" s="233" t="s">
        <v>56</v>
      </c>
      <c r="C2051" s="23">
        <v>45978</v>
      </c>
      <c r="D2051" s="89">
        <v>1662</v>
      </c>
      <c r="G2051" t="s">
        <v>2092</v>
      </c>
    </row>
    <row r="2052" spans="1:7">
      <c r="A2052" s="233" t="s">
        <v>1177</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1232</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1177</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1232</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1173</v>
      </c>
      <c r="B2086" s="282" t="s">
        <v>56</v>
      </c>
      <c r="C2086" s="23">
        <v>45981</v>
      </c>
      <c r="D2086" s="89">
        <v>2252</v>
      </c>
      <c r="F2086" s="27"/>
      <c r="G2086" t="s">
        <v>2092</v>
      </c>
    </row>
    <row r="2087" spans="1:7">
      <c r="A2087" s="247" t="s">
        <v>1177</v>
      </c>
      <c r="B2087" s="309" t="s">
        <v>56</v>
      </c>
      <c r="C2087" s="23">
        <v>45981</v>
      </c>
      <c r="D2087" s="675">
        <v>1027</v>
      </c>
      <c r="F2087" s="27"/>
      <c r="G2087" t="s">
        <v>2092</v>
      </c>
    </row>
    <row r="2088" spans="1:7">
      <c r="A2088" s="273" t="s">
        <v>1180</v>
      </c>
      <c r="B2088" s="282" t="s">
        <v>56</v>
      </c>
      <c r="C2088" s="23">
        <v>45981</v>
      </c>
      <c r="D2088" s="89">
        <v>1420</v>
      </c>
      <c r="F2088" s="27"/>
      <c r="G2088" t="s">
        <v>2092</v>
      </c>
    </row>
    <row r="2089" spans="1:7">
      <c r="A2089" s="247" t="s">
        <v>1183</v>
      </c>
      <c r="B2089" s="309" t="s">
        <v>56</v>
      </c>
      <c r="C2089" s="23">
        <v>45981</v>
      </c>
      <c r="D2089" s="89">
        <v>2376</v>
      </c>
      <c r="F2089" s="27"/>
      <c r="G2089" t="s">
        <v>2092</v>
      </c>
    </row>
    <row r="2090" spans="1:7">
      <c r="A2090" s="273" t="s">
        <v>1222</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1232</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1270</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1222</v>
      </c>
      <c r="B2098" s="107" t="s">
        <v>56</v>
      </c>
      <c r="C2098" s="23">
        <v>45982</v>
      </c>
      <c r="D2098" s="89">
        <v>3007</v>
      </c>
      <c r="F2098" s="27"/>
      <c r="G2098" t="s">
        <v>2092</v>
      </c>
    </row>
    <row r="2099" spans="1:7">
      <c r="A2099" s="321" t="s">
        <v>1177</v>
      </c>
      <c r="B2099" s="107" t="s">
        <v>56</v>
      </c>
      <c r="C2099" s="23">
        <v>45982</v>
      </c>
      <c r="D2099" s="11">
        <v>490</v>
      </c>
      <c r="F2099" s="27"/>
      <c r="G2099" t="s">
        <v>2092</v>
      </c>
    </row>
    <row r="2100" spans="1:7">
      <c r="A2100" s="321" t="s">
        <v>1180</v>
      </c>
      <c r="B2100" s="107" t="s">
        <v>56</v>
      </c>
      <c r="C2100" s="23">
        <v>45982</v>
      </c>
      <c r="D2100" s="89">
        <v>3043</v>
      </c>
      <c r="F2100" s="27"/>
      <c r="G2100" t="s">
        <v>2092</v>
      </c>
    </row>
    <row r="2101" spans="1:7">
      <c r="A2101" s="321" t="s">
        <v>1183</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1267</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1270</v>
      </c>
      <c r="B2134" s="11" t="s">
        <v>2018</v>
      </c>
      <c r="C2134" s="23">
        <v>45986</v>
      </c>
      <c r="D2134" s="250">
        <v>2568</v>
      </c>
      <c r="E2134" s="11"/>
      <c r="G2134" t="s">
        <v>2092</v>
      </c>
    </row>
    <row r="2135" spans="1:7">
      <c r="A2135" s="11" t="s">
        <v>1267</v>
      </c>
      <c r="B2135" s="11" t="s">
        <v>2018</v>
      </c>
      <c r="C2135" s="23">
        <v>45986</v>
      </c>
      <c r="D2135" s="89">
        <v>2537</v>
      </c>
      <c r="E2135" s="182"/>
      <c r="F2135" s="103"/>
      <c r="G2135" t="s">
        <v>2092</v>
      </c>
    </row>
    <row r="2136" spans="1:7">
      <c r="A2136" s="260" t="s">
        <v>1165</v>
      </c>
      <c r="B2136" s="99" t="s">
        <v>56</v>
      </c>
      <c r="C2136" s="23">
        <v>45986</v>
      </c>
      <c r="D2136" s="89">
        <v>2382</v>
      </c>
      <c r="G2136" t="s">
        <v>2092</v>
      </c>
    </row>
    <row r="2137" spans="1:7">
      <c r="A2137" s="321" t="s">
        <v>1343</v>
      </c>
      <c r="B2137" s="107" t="s">
        <v>56</v>
      </c>
      <c r="C2137" s="23">
        <v>45986</v>
      </c>
      <c r="D2137" s="11">
        <v>996</v>
      </c>
      <c r="G2137" t="s">
        <v>2092</v>
      </c>
    </row>
    <row r="2138" spans="1:7">
      <c r="A2138" s="321" t="s">
        <v>1186</v>
      </c>
      <c r="B2138" s="107" t="s">
        <v>56</v>
      </c>
      <c r="C2138" s="23">
        <v>45986</v>
      </c>
      <c r="D2138" s="89">
        <v>3634</v>
      </c>
      <c r="G2138" t="s">
        <v>2092</v>
      </c>
    </row>
    <row r="2139" spans="1:7">
      <c r="A2139" s="27" t="s">
        <v>1183</v>
      </c>
      <c r="B2139" s="107" t="s">
        <v>56</v>
      </c>
      <c r="C2139" s="23">
        <v>45986</v>
      </c>
      <c r="D2139" s="89">
        <v>3311</v>
      </c>
      <c r="G2139" t="s">
        <v>2092</v>
      </c>
    </row>
    <row r="2140" spans="1:7">
      <c r="A2140" s="27" t="s">
        <v>1346</v>
      </c>
      <c r="B2140" s="107" t="s">
        <v>56</v>
      </c>
      <c r="C2140" s="23">
        <v>45986</v>
      </c>
      <c r="D2140" s="89">
        <v>1175</v>
      </c>
      <c r="G2140" t="s">
        <v>2092</v>
      </c>
    </row>
    <row r="2141" spans="1:7">
      <c r="A2141" s="178" t="s">
        <v>1180</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1235</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1228</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1267</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1186</v>
      </c>
      <c r="B2182" s="282" t="s">
        <v>56</v>
      </c>
      <c r="C2182" s="23">
        <v>45992</v>
      </c>
      <c r="D2182" s="89">
        <v>3376</v>
      </c>
      <c r="G2182" t="s">
        <v>2172</v>
      </c>
    </row>
    <row r="2183" spans="1:7">
      <c r="A2183" s="246" t="s">
        <v>1165</v>
      </c>
      <c r="B2183" s="237" t="s">
        <v>56</v>
      </c>
      <c r="C2183" s="23">
        <v>45992</v>
      </c>
      <c r="D2183" s="89">
        <v>3084</v>
      </c>
      <c r="G2183" t="s">
        <v>2172</v>
      </c>
    </row>
    <row r="2184" spans="1:7">
      <c r="A2184" s="240" t="s">
        <v>1219</v>
      </c>
      <c r="B2184" s="240" t="s">
        <v>56</v>
      </c>
      <c r="C2184" s="23">
        <v>45992</v>
      </c>
      <c r="D2184" s="89">
        <v>1829</v>
      </c>
      <c r="G2184" t="s">
        <v>2172</v>
      </c>
    </row>
    <row r="2185" spans="1:7">
      <c r="A2185" s="178" t="s">
        <v>1168</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1168</v>
      </c>
      <c r="B2194" s="244" t="s">
        <v>56</v>
      </c>
      <c r="C2194" s="23">
        <v>45993</v>
      </c>
      <c r="D2194" s="89">
        <v>2916</v>
      </c>
      <c r="G2194" t="s">
        <v>2172</v>
      </c>
    </row>
    <row r="2195" spans="1:7">
      <c r="A2195" s="244" t="s">
        <v>1219</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1267</v>
      </c>
      <c r="B2205" s="76" t="s">
        <v>2018</v>
      </c>
      <c r="C2205" s="23">
        <v>45994</v>
      </c>
      <c r="D2205" s="89">
        <v>1677</v>
      </c>
      <c r="G2205" t="s">
        <v>2172</v>
      </c>
    </row>
    <row r="2206" spans="1:7">
      <c r="A2206" s="246" t="s">
        <v>1168</v>
      </c>
      <c r="B2206" s="237" t="s">
        <v>56</v>
      </c>
      <c r="C2206" s="23">
        <v>45994</v>
      </c>
      <c r="D2206" s="89">
        <v>2430</v>
      </c>
      <c r="G2206" t="s">
        <v>2172</v>
      </c>
    </row>
    <row r="2207" spans="1:7">
      <c r="A2207" s="240" t="s">
        <v>1219</v>
      </c>
      <c r="B2207" s="240" t="s">
        <v>56</v>
      </c>
      <c r="C2207" s="23">
        <v>45994</v>
      </c>
      <c r="D2207" s="11">
        <v>694</v>
      </c>
      <c r="G2207" t="s">
        <v>2172</v>
      </c>
    </row>
    <row r="2208" spans="1:7">
      <c r="A2208" s="246" t="s">
        <v>1162</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1267</v>
      </c>
      <c r="B2218" s="233" t="s">
        <v>2018</v>
      </c>
      <c r="C2218" s="23">
        <v>45995</v>
      </c>
      <c r="D2218" s="89">
        <v>1316</v>
      </c>
      <c r="G2218" t="s">
        <v>2172</v>
      </c>
    </row>
    <row r="2219" spans="1:7">
      <c r="A2219" s="76" t="s">
        <v>1270</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1173</v>
      </c>
      <c r="B2221" s="175" t="s">
        <v>1376</v>
      </c>
      <c r="C2221" s="239">
        <v>45995</v>
      </c>
      <c r="D2221" s="11">
        <v>64</v>
      </c>
      <c r="F2221" s="11" t="s">
        <v>2196</v>
      </c>
      <c r="G2221" t="s">
        <v>2172</v>
      </c>
    </row>
    <row r="2222" spans="1:7">
      <c r="A2222" s="317" t="s">
        <v>1180</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1270</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1175</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1270</v>
      </c>
      <c r="B2245" s="103" t="s">
        <v>2018</v>
      </c>
      <c r="C2245" s="23">
        <v>45999</v>
      </c>
      <c r="D2245" s="74">
        <v>428</v>
      </c>
      <c r="E2245" s="11"/>
      <c r="F2245" s="11" t="s">
        <v>2208</v>
      </c>
      <c r="G2245" t="s">
        <v>2172</v>
      </c>
    </row>
    <row r="2246" spans="1:7">
      <c r="A2246" s="321" t="s">
        <v>1198</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1264</v>
      </c>
      <c r="B2257" s="103" t="s">
        <v>2018</v>
      </c>
      <c r="C2257" s="23">
        <v>46000</v>
      </c>
      <c r="D2257" s="89">
        <v>1640</v>
      </c>
      <c r="F2257" s="11" t="s">
        <v>2214</v>
      </c>
      <c r="G2257" t="s">
        <v>2172</v>
      </c>
    </row>
    <row r="2258" spans="1:7">
      <c r="A2258" s="321" t="s">
        <v>1189</v>
      </c>
      <c r="B2258" s="107" t="s">
        <v>56</v>
      </c>
      <c r="C2258" s="23">
        <v>46000</v>
      </c>
      <c r="D2258" s="89">
        <v>1980</v>
      </c>
      <c r="F2258" s="11" t="s">
        <v>2215</v>
      </c>
      <c r="G2258" t="s">
        <v>2172</v>
      </c>
    </row>
    <row r="2259" spans="1:7">
      <c r="A2259" s="321" t="s">
        <v>1198</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1195</v>
      </c>
      <c r="B2261" s="74" t="s">
        <v>56</v>
      </c>
      <c r="C2261" s="23">
        <v>46000</v>
      </c>
      <c r="D2261" s="89">
        <v>1111</v>
      </c>
      <c r="G2261" t="s">
        <v>2172</v>
      </c>
    </row>
    <row r="2262" spans="1:7">
      <c r="A2262" s="321" t="s">
        <v>1201</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1264</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1189</v>
      </c>
      <c r="B2273" s="76" t="s">
        <v>56</v>
      </c>
      <c r="C2273" s="23">
        <v>46001</v>
      </c>
      <c r="D2273" s="89">
        <v>1251</v>
      </c>
      <c r="G2273" t="s">
        <v>2172</v>
      </c>
    </row>
    <row r="2274" spans="1:7">
      <c r="A2274" s="234" t="s">
        <v>1198</v>
      </c>
      <c r="B2274" s="233" t="s">
        <v>56</v>
      </c>
      <c r="C2274" s="23">
        <v>46001</v>
      </c>
      <c r="D2274" s="11">
        <v>931</v>
      </c>
      <c r="G2274" t="s">
        <v>2172</v>
      </c>
    </row>
    <row r="2275" spans="1:7">
      <c r="A2275" s="76" t="s">
        <v>1201</v>
      </c>
      <c r="B2275" s="274" t="s">
        <v>56</v>
      </c>
      <c r="C2275" s="23">
        <v>46001</v>
      </c>
      <c r="D2275" s="11">
        <v>522</v>
      </c>
      <c r="G2275" t="s">
        <v>2172</v>
      </c>
    </row>
    <row r="2276" spans="1:7">
      <c r="A2276" s="76" t="s">
        <v>1219</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1195</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1189</v>
      </c>
      <c r="B2287" s="27" t="s">
        <v>56</v>
      </c>
      <c r="C2287" s="23">
        <v>46002</v>
      </c>
      <c r="D2287" s="89">
        <v>3172</v>
      </c>
      <c r="G2287" t="s">
        <v>2172</v>
      </c>
    </row>
    <row r="2288" spans="1:7">
      <c r="A2288" s="674" t="s">
        <v>1177</v>
      </c>
      <c r="B2288" s="27" t="s">
        <v>56</v>
      </c>
      <c r="C2288" s="23">
        <v>46002</v>
      </c>
      <c r="D2288" s="11">
        <v>242</v>
      </c>
      <c r="F2288" s="11" t="s">
        <v>2229</v>
      </c>
      <c r="G2288" t="s">
        <v>2172</v>
      </c>
    </row>
    <row r="2289" spans="1:7">
      <c r="A2289" s="315" t="s">
        <v>1201</v>
      </c>
      <c r="B2289" s="11" t="s">
        <v>56</v>
      </c>
      <c r="C2289" s="23">
        <v>46002</v>
      </c>
      <c r="D2289" s="89">
        <v>1194</v>
      </c>
      <c r="G2289" t="s">
        <v>2172</v>
      </c>
    </row>
    <row r="2290" spans="1:7">
      <c r="A2290" s="1183" t="s">
        <v>1195</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1177</v>
      </c>
      <c r="B2298" s="233" t="s">
        <v>56</v>
      </c>
      <c r="C2298" s="23">
        <v>46003</v>
      </c>
      <c r="F2298" s="263" t="s">
        <v>2235</v>
      </c>
      <c r="G2298" t="s">
        <v>2172</v>
      </c>
    </row>
    <row r="2299" spans="1:7">
      <c r="A2299" s="234" t="s">
        <v>1201</v>
      </c>
      <c r="B2299" s="234" t="s">
        <v>56</v>
      </c>
      <c r="C2299" s="23">
        <v>46003</v>
      </c>
      <c r="D2299" s="89">
        <v>2811</v>
      </c>
      <c r="G2299" t="s">
        <v>2172</v>
      </c>
    </row>
    <row r="2300" spans="1:7">
      <c r="A2300" s="235" t="s">
        <v>1195</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1189</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1183</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1244</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1189</v>
      </c>
      <c r="B2324" s="27" t="s">
        <v>56</v>
      </c>
      <c r="C2324" s="23">
        <v>46007</v>
      </c>
      <c r="F2324" s="263" t="s">
        <v>2251</v>
      </c>
      <c r="G2324" t="s">
        <v>2172</v>
      </c>
    </row>
    <row r="2325" spans="1:7">
      <c r="A2325" s="27" t="s">
        <v>1192</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1244</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1219</v>
      </c>
      <c r="B2339" s="27" t="s">
        <v>56</v>
      </c>
      <c r="C2339" s="23">
        <v>46008</v>
      </c>
      <c r="D2339" s="11">
        <v>320</v>
      </c>
      <c r="G2339" t="s">
        <v>2172</v>
      </c>
    </row>
    <row r="2340" spans="1:7">
      <c r="A2340" s="82" t="s">
        <v>1192</v>
      </c>
      <c r="B2340" s="82" t="s">
        <v>56</v>
      </c>
      <c r="C2340" s="23">
        <v>46008</v>
      </c>
      <c r="D2340" s="89">
        <v>1083</v>
      </c>
      <c r="G2340" t="s">
        <v>2172</v>
      </c>
    </row>
    <row r="2341" spans="1:7">
      <c r="A2341" s="82" t="s">
        <v>1177</v>
      </c>
      <c r="B2341" s="82" t="s">
        <v>56</v>
      </c>
      <c r="C2341" s="23">
        <v>46008</v>
      </c>
      <c r="F2341" s="240" t="s">
        <v>1465</v>
      </c>
      <c r="G2341" t="s">
        <v>2172</v>
      </c>
    </row>
    <row r="2342" spans="1:7">
      <c r="A2342" s="674" t="s">
        <v>1162</v>
      </c>
      <c r="B2342" s="27" t="s">
        <v>56</v>
      </c>
      <c r="C2342" s="23">
        <v>46008</v>
      </c>
      <c r="D2342" s="11">
        <v>372</v>
      </c>
      <c r="G2342" t="s">
        <v>2172</v>
      </c>
    </row>
    <row r="2343" spans="1:7">
      <c r="A2343" s="674" t="s">
        <v>1210</v>
      </c>
      <c r="B2343" s="27" t="s">
        <v>56</v>
      </c>
      <c r="C2343" s="23">
        <v>46008</v>
      </c>
      <c r="D2343" s="11">
        <v>95</v>
      </c>
      <c r="G2343" t="s">
        <v>2172</v>
      </c>
    </row>
    <row r="2344" spans="1:7">
      <c r="A2344" s="674" t="s">
        <v>1201</v>
      </c>
      <c r="B2344" s="27" t="s">
        <v>56</v>
      </c>
      <c r="C2344" s="23">
        <v>46008</v>
      </c>
      <c r="D2344" s="89">
        <v>1049</v>
      </c>
      <c r="G2344" t="s">
        <v>2172</v>
      </c>
    </row>
    <row r="2345" spans="1:7">
      <c r="A2345" s="82" t="s">
        <v>1175</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1244</v>
      </c>
      <c r="B2360" s="175" t="s">
        <v>1376</v>
      </c>
      <c r="C2360" s="239">
        <v>46009</v>
      </c>
      <c r="D2360" s="89">
        <v>967</v>
      </c>
      <c r="F2360" s="11" t="s">
        <v>2265</v>
      </c>
    </row>
    <row r="2361" spans="1:7">
      <c r="A2361" s="233" t="s">
        <v>1219</v>
      </c>
      <c r="B2361" s="233" t="s">
        <v>56</v>
      </c>
      <c r="C2361" s="239">
        <v>46009</v>
      </c>
      <c r="D2361" s="11">
        <v>652</v>
      </c>
      <c r="G2361" t="s">
        <v>2172</v>
      </c>
    </row>
    <row r="2362" spans="1:7">
      <c r="A2362" s="233" t="s">
        <v>1222</v>
      </c>
      <c r="B2362" s="233" t="s">
        <v>56</v>
      </c>
      <c r="C2362" s="23">
        <v>46009</v>
      </c>
      <c r="D2362" s="11">
        <v>396</v>
      </c>
      <c r="G2362" t="s">
        <v>2172</v>
      </c>
    </row>
    <row r="2363" spans="1:7">
      <c r="A2363" s="234" t="s">
        <v>1192</v>
      </c>
      <c r="B2363" s="234" t="s">
        <v>56</v>
      </c>
      <c r="C2363" s="23">
        <v>46009</v>
      </c>
      <c r="D2363" s="89">
        <v>1905</v>
      </c>
      <c r="G2363" t="s">
        <v>2172</v>
      </c>
    </row>
    <row r="2364" spans="1:7">
      <c r="A2364" s="235" t="s">
        <v>1210</v>
      </c>
      <c r="B2364" s="235" t="s">
        <v>56</v>
      </c>
      <c r="C2364" s="23">
        <v>46009</v>
      </c>
      <c r="D2364" s="11">
        <v>881</v>
      </c>
      <c r="G2364" t="s">
        <v>2172</v>
      </c>
    </row>
    <row r="2365" spans="1:7">
      <c r="A2365" s="76" t="s">
        <v>1204</v>
      </c>
      <c r="B2365" s="76" t="s">
        <v>56</v>
      </c>
      <c r="C2365" s="239">
        <v>46009</v>
      </c>
      <c r="D2365" s="89">
        <v>3028</v>
      </c>
      <c r="F2365" s="11" t="s">
        <v>2266</v>
      </c>
      <c r="G2365" t="s">
        <v>2172</v>
      </c>
    </row>
    <row r="2366" spans="1:7">
      <c r="A2366" s="296" t="s">
        <v>1175</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1162</v>
      </c>
      <c r="B2380" s="1141" t="s">
        <v>56</v>
      </c>
      <c r="C2380" s="23">
        <v>46010</v>
      </c>
      <c r="D2380" s="11">
        <v>582</v>
      </c>
      <c r="G2380" t="s">
        <v>2172</v>
      </c>
    </row>
    <row r="2381" spans="1:7">
      <c r="A2381" s="178" t="s">
        <v>1192</v>
      </c>
      <c r="B2381" s="1141" t="s">
        <v>56</v>
      </c>
      <c r="C2381" s="23">
        <v>46010</v>
      </c>
      <c r="D2381" s="89">
        <v>2064</v>
      </c>
      <c r="G2381" t="s">
        <v>2172</v>
      </c>
    </row>
    <row r="2382" spans="1:7">
      <c r="A2382" s="178" t="s">
        <v>1204</v>
      </c>
      <c r="B2382" s="1141" t="s">
        <v>56</v>
      </c>
      <c r="C2382" s="23">
        <v>46010</v>
      </c>
      <c r="D2382" s="89">
        <v>1683</v>
      </c>
      <c r="G2382" t="s">
        <v>2172</v>
      </c>
    </row>
    <row r="2383" spans="1:7">
      <c r="A2383" s="178" t="s">
        <v>1195</v>
      </c>
      <c r="B2383" s="1141" t="s">
        <v>56</v>
      </c>
      <c r="C2383" s="23">
        <v>46010</v>
      </c>
      <c r="D2383" s="89">
        <v>1235</v>
      </c>
      <c r="G2383" t="s">
        <v>2172</v>
      </c>
    </row>
    <row r="2384" spans="1:7">
      <c r="A2384" s="178" t="s">
        <v>1189</v>
      </c>
      <c r="B2384" s="1141" t="s">
        <v>56</v>
      </c>
      <c r="C2384" s="23">
        <v>46010</v>
      </c>
      <c r="F2384" s="11" t="s">
        <v>2273</v>
      </c>
      <c r="G2384" t="s">
        <v>2172</v>
      </c>
    </row>
    <row r="2385" spans="1:7">
      <c r="A2385" s="178" t="s">
        <v>1219</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1162</v>
      </c>
      <c r="B2394" s="233" t="s">
        <v>56</v>
      </c>
      <c r="C2394" s="23">
        <v>46013</v>
      </c>
      <c r="D2394" s="11">
        <v>551</v>
      </c>
      <c r="G2394" t="s">
        <v>2172</v>
      </c>
    </row>
    <row r="2395" spans="1:7">
      <c r="A2395" s="233" t="s">
        <v>1192</v>
      </c>
      <c r="B2395" s="233" t="s">
        <v>56</v>
      </c>
      <c r="C2395" s="23">
        <v>46013</v>
      </c>
      <c r="F2395" s="263" t="s">
        <v>2277</v>
      </c>
      <c r="G2395" t="s">
        <v>2172</v>
      </c>
    </row>
    <row r="2396" spans="1:7">
      <c r="A2396" s="233" t="s">
        <v>1204</v>
      </c>
      <c r="B2396" s="233" t="s">
        <v>56</v>
      </c>
      <c r="C2396" s="23">
        <v>46013</v>
      </c>
      <c r="D2396" s="11">
        <v>362</v>
      </c>
      <c r="G2396" t="s">
        <v>2172</v>
      </c>
    </row>
    <row r="2397" spans="1:7">
      <c r="A2397" s="234" t="s">
        <v>1210</v>
      </c>
      <c r="B2397" s="234" t="s">
        <v>56</v>
      </c>
      <c r="C2397" s="23">
        <v>46013</v>
      </c>
      <c r="D2397" s="89">
        <v>3523</v>
      </c>
      <c r="G2397" t="s">
        <v>2172</v>
      </c>
    </row>
    <row r="2398" spans="1:7">
      <c r="A2398" s="263" t="s">
        <v>1219</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1219</v>
      </c>
      <c r="B2404" s="1186" t="s">
        <v>56</v>
      </c>
      <c r="C2404" s="23">
        <v>46014</v>
      </c>
      <c r="E2404" s="250">
        <v>14727</v>
      </c>
      <c r="F2404" s="347" t="s">
        <v>2278</v>
      </c>
      <c r="G2404" t="s">
        <v>2172</v>
      </c>
    </row>
    <row r="2405" spans="1:7">
      <c r="A2405" s="296" t="s">
        <v>1210</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1162</v>
      </c>
      <c r="B2414" s="244" t="s">
        <v>56</v>
      </c>
      <c r="C2414" s="23">
        <v>46020</v>
      </c>
      <c r="D2414" s="11">
        <v>738</v>
      </c>
      <c r="G2414" t="s">
        <v>2172</v>
      </c>
    </row>
    <row r="2415" spans="1:7">
      <c r="A2415" s="233" t="s">
        <v>1204</v>
      </c>
      <c r="B2415" s="233" t="s">
        <v>56</v>
      </c>
      <c r="C2415" s="23">
        <v>46020</v>
      </c>
      <c r="D2415" s="89">
        <v>1297</v>
      </c>
      <c r="G2415" t="s">
        <v>2172</v>
      </c>
    </row>
    <row r="2416" spans="1:7">
      <c r="A2416" s="233" t="s">
        <v>1207</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1168</v>
      </c>
      <c r="B2418" s="233" t="s">
        <v>56</v>
      </c>
      <c r="C2418" s="23">
        <v>46020</v>
      </c>
      <c r="D2418" s="11">
        <v>0</v>
      </c>
      <c r="F2418" s="240" t="s">
        <v>2283</v>
      </c>
      <c r="G2418" t="s">
        <v>2172</v>
      </c>
    </row>
    <row r="2419" spans="1:7">
      <c r="A2419" s="234" t="s">
        <v>1201</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1162</v>
      </c>
      <c r="B2424" s="240" t="s">
        <v>56</v>
      </c>
      <c r="C2424" s="23">
        <v>46021</v>
      </c>
      <c r="D2424" s="11">
        <v>466</v>
      </c>
      <c r="G2424" t="s">
        <v>2172</v>
      </c>
    </row>
    <row r="2425" spans="1:7">
      <c r="A2425" s="233" t="s">
        <v>1207</v>
      </c>
      <c r="B2425" s="233" t="s">
        <v>56</v>
      </c>
      <c r="C2425" s="23">
        <v>46021</v>
      </c>
      <c r="D2425" s="89">
        <v>3099</v>
      </c>
      <c r="G2425" t="s">
        <v>2172</v>
      </c>
    </row>
    <row r="2426" spans="1:7">
      <c r="A2426" s="234" t="s">
        <v>1165</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1168</v>
      </c>
      <c r="B2428" s="175" t="s">
        <v>1376</v>
      </c>
      <c r="C2428" s="239">
        <v>46022</v>
      </c>
      <c r="D2428" s="89"/>
      <c r="E2428" s="89">
        <v>2728</v>
      </c>
      <c r="G2428" t="s">
        <v>2172</v>
      </c>
    </row>
    <row r="2429" spans="1:7" ht="15.75">
      <c r="A2429" s="76" t="s">
        <v>1171</v>
      </c>
      <c r="B2429" s="175" t="s">
        <v>1376</v>
      </c>
      <c r="C2429" s="239">
        <v>46022</v>
      </c>
      <c r="E2429" s="250">
        <v>1231</v>
      </c>
      <c r="G2429" t="s">
        <v>2172</v>
      </c>
    </row>
    <row r="2430" spans="1:7" ht="15.75">
      <c r="A2430" s="76" t="s">
        <v>1201</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1162</v>
      </c>
      <c r="B2436" s="91" t="s">
        <v>56</v>
      </c>
      <c r="C2436" s="23">
        <v>46027</v>
      </c>
      <c r="D2436" s="89">
        <v>3728</v>
      </c>
      <c r="E2436" s="11"/>
      <c r="G2436" t="s">
        <v>2284</v>
      </c>
    </row>
    <row r="2437" spans="1:7">
      <c r="A2437" s="178" t="s">
        <v>1207</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1162</v>
      </c>
      <c r="B2439" s="91" t="s">
        <v>56</v>
      </c>
      <c r="C2439" s="23">
        <v>46028</v>
      </c>
      <c r="D2439" s="798">
        <v>1789</v>
      </c>
      <c r="E2439" s="11"/>
      <c r="G2439" t="s">
        <v>2284</v>
      </c>
    </row>
    <row r="2440" spans="1:7">
      <c r="A2440" s="178" t="s">
        <v>1213</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1192</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1213</v>
      </c>
      <c r="B2451" s="91" t="s">
        <v>56</v>
      </c>
      <c r="C2451" s="23">
        <v>46029</v>
      </c>
      <c r="D2451" s="798">
        <v>3079</v>
      </c>
      <c r="E2451" s="11"/>
      <c r="F2451" s="1157"/>
      <c r="G2451" t="s">
        <v>2284</v>
      </c>
    </row>
    <row r="2452" spans="1:7">
      <c r="A2452" s="296" t="s">
        <v>1198</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1216</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1192</v>
      </c>
      <c r="B2462" s="91" t="s">
        <v>56</v>
      </c>
      <c r="C2462" s="23">
        <v>46031</v>
      </c>
      <c r="D2462" s="798">
        <v>104</v>
      </c>
      <c r="E2462" s="38"/>
      <c r="F2462" s="800"/>
      <c r="G2462" t="s">
        <v>2284</v>
      </c>
    </row>
    <row r="2463" spans="1:7">
      <c r="A2463" s="178" t="s">
        <v>1195</v>
      </c>
      <c r="B2463" s="91" t="s">
        <v>56</v>
      </c>
      <c r="C2463" s="23">
        <v>46031</v>
      </c>
      <c r="D2463" s="38"/>
      <c r="E2463" s="798">
        <v>1056</v>
      </c>
      <c r="F2463" s="800"/>
      <c r="G2463" t="s">
        <v>2284</v>
      </c>
    </row>
    <row r="2464" spans="1:7">
      <c r="A2464" s="178" t="s">
        <v>1186</v>
      </c>
      <c r="B2464" s="91" t="s">
        <v>56</v>
      </c>
      <c r="C2464" s="23">
        <v>46031</v>
      </c>
      <c r="D2464" s="38"/>
      <c r="E2464" s="798">
        <v>1090</v>
      </c>
      <c r="F2464" s="1157"/>
      <c r="G2464" t="s">
        <v>2284</v>
      </c>
    </row>
    <row r="2465" spans="1:7">
      <c r="A2465" s="178" t="s">
        <v>1216</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1216</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1262</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1228</v>
      </c>
      <c r="B2488" s="91" t="s">
        <v>2298</v>
      </c>
      <c r="C2488" s="23">
        <v>46035</v>
      </c>
      <c r="D2488" s="38"/>
      <c r="E2488" s="798">
        <v>5312</v>
      </c>
      <c r="F2488" s="800" t="s">
        <v>2299</v>
      </c>
      <c r="G2488" t="s">
        <v>2284</v>
      </c>
    </row>
    <row r="2489" spans="1:7">
      <c r="A2489" s="178" t="s">
        <v>1262</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1262</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1195</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1262</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1262</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1290</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7"/>
      <c r="G2532" t="s">
        <v>2284</v>
      </c>
    </row>
    <row r="2533" spans="1:7">
      <c r="A2533" s="556" t="s">
        <v>1136</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1140</v>
      </c>
      <c r="B2544" s="91" t="s">
        <v>56</v>
      </c>
      <c r="C2544" s="23">
        <v>46043</v>
      </c>
      <c r="D2544" s="11">
        <v>575</v>
      </c>
      <c r="F2544" s="1157"/>
      <c r="G2544" t="s">
        <v>2284</v>
      </c>
    </row>
    <row r="2545" spans="1:7">
      <c r="A2545" s="556" t="s">
        <v>1138</v>
      </c>
      <c r="B2545" s="91" t="s">
        <v>56</v>
      </c>
      <c r="C2545" s="262">
        <v>46043</v>
      </c>
      <c r="D2545" s="818">
        <v>2265</v>
      </c>
      <c r="E2545" s="135"/>
      <c r="F2545" s="1190"/>
      <c r="G2545" t="s">
        <v>2284</v>
      </c>
    </row>
    <row r="2546" spans="1:7">
      <c r="A2546" s="235" t="s">
        <v>1216</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1237</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1127</v>
      </c>
      <c r="B2556" s="91" t="s">
        <v>56</v>
      </c>
      <c r="C2556" s="23">
        <v>46044</v>
      </c>
      <c r="D2556" s="89">
        <v>1776</v>
      </c>
      <c r="F2556" s="1157" t="s">
        <v>2326</v>
      </c>
      <c r="G2556" t="s">
        <v>2284</v>
      </c>
    </row>
    <row r="2557" spans="1:7">
      <c r="A2557" s="556" t="s">
        <v>1216</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1237</v>
      </c>
      <c r="B2562" s="244" t="s">
        <v>52</v>
      </c>
      <c r="C2562" s="23">
        <v>46045</v>
      </c>
      <c r="D2562" s="11">
        <v>845</v>
      </c>
      <c r="F2562" s="1157" t="s">
        <v>2328</v>
      </c>
      <c r="G2562" t="s">
        <v>2284</v>
      </c>
    </row>
    <row r="2563" spans="1:7">
      <c r="A2563" s="240" t="s">
        <v>1138</v>
      </c>
      <c r="B2563" s="91" t="s">
        <v>56</v>
      </c>
      <c r="C2563" s="23">
        <v>46045</v>
      </c>
      <c r="D2563" s="89">
        <v>2651</v>
      </c>
      <c r="F2563" s="1157" t="s">
        <v>2329</v>
      </c>
      <c r="G2563" t="s">
        <v>2284</v>
      </c>
    </row>
    <row r="2564" spans="1:7">
      <c r="A2564" s="556" t="s">
        <v>1140</v>
      </c>
      <c r="B2564" s="587" t="s">
        <v>56</v>
      </c>
      <c r="C2564" s="23">
        <v>46045</v>
      </c>
      <c r="D2564" s="11">
        <v>818</v>
      </c>
      <c r="F2564" s="1157"/>
      <c r="G2564" t="s">
        <v>2284</v>
      </c>
    </row>
    <row r="2565" spans="1:7" ht="15.75">
      <c r="A2565" s="76" t="s">
        <v>1192</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1290</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1237</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1237</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1257</v>
      </c>
      <c r="B2600" s="235" t="s">
        <v>54</v>
      </c>
      <c r="C2600" s="23">
        <v>46050</v>
      </c>
      <c r="D2600" s="11">
        <v>881</v>
      </c>
      <c r="E2600" s="11"/>
      <c r="G2600" t="s">
        <v>2284</v>
      </c>
    </row>
    <row r="2601" spans="1:7" ht="15.75">
      <c r="A2601" s="76" t="s">
        <v>1207</v>
      </c>
      <c r="B2601" s="175" t="s">
        <v>1376</v>
      </c>
      <c r="C2601" s="239">
        <v>46050</v>
      </c>
      <c r="E2601" s="250">
        <v>2071</v>
      </c>
      <c r="F2601" s="240"/>
      <c r="G2601" t="s">
        <v>2284</v>
      </c>
    </row>
    <row r="2602" spans="1:7">
      <c r="A2602" s="556" t="s">
        <v>1210</v>
      </c>
      <c r="B2602" s="879" t="s">
        <v>56</v>
      </c>
      <c r="C2602" s="23">
        <v>46050</v>
      </c>
      <c r="E2602" s="250">
        <v>1848</v>
      </c>
      <c r="F2602" s="240"/>
      <c r="G2602" t="s">
        <v>2284</v>
      </c>
    </row>
    <row r="2603" spans="1:7" ht="15.75">
      <c r="A2603" s="76" t="s">
        <v>1213</v>
      </c>
      <c r="B2603" s="175" t="s">
        <v>1376</v>
      </c>
      <c r="C2603" s="239">
        <v>46050</v>
      </c>
      <c r="E2603" s="250">
        <v>1139</v>
      </c>
      <c r="F2603" s="240"/>
      <c r="G2603" t="s">
        <v>2284</v>
      </c>
    </row>
    <row r="2604" spans="1:7" ht="15.75">
      <c r="A2604" s="76" t="s">
        <v>1216</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1257</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1237</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1207</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1257</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1204</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1257</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1288</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1257</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1288</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1257</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1288</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1257</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1195</v>
      </c>
      <c r="B2654" s="91" t="s">
        <v>56</v>
      </c>
      <c r="C2654" s="23">
        <v>46058</v>
      </c>
      <c r="D2654" s="11">
        <v>253</v>
      </c>
      <c r="G2654" t="s">
        <v>1372</v>
      </c>
    </row>
    <row r="2655" spans="1:7">
      <c r="A2655" s="240" t="s">
        <v>1288</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1288</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1257</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1257</v>
      </c>
      <c r="B2674" s="240" t="s">
        <v>54</v>
      </c>
      <c r="C2674" s="23">
        <v>46064</v>
      </c>
      <c r="F2674" s="240" t="s">
        <v>1875</v>
      </c>
      <c r="G2674" t="s">
        <v>1372</v>
      </c>
    </row>
    <row r="2675" spans="1:7">
      <c r="A2675" s="244" t="s">
        <v>1257</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1288</v>
      </c>
      <c r="B2681" s="244" t="s">
        <v>1376</v>
      </c>
      <c r="C2681" s="23">
        <v>46065</v>
      </c>
      <c r="E2681" s="74">
        <v>711</v>
      </c>
      <c r="G2681" t="s">
        <v>1372</v>
      </c>
    </row>
    <row r="2682" spans="1:7">
      <c r="A2682" s="240" t="s">
        <v>1257</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1288</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1273</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1273</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1273</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1273</v>
      </c>
      <c r="B2707" s="244" t="s">
        <v>56</v>
      </c>
      <c r="C2707" s="23">
        <v>46072</v>
      </c>
      <c r="D2707" s="11">
        <v>864</v>
      </c>
      <c r="F2707" s="11" t="s">
        <v>2386</v>
      </c>
      <c r="G2707" t="s">
        <v>1372</v>
      </c>
    </row>
    <row r="2708" spans="1:7">
      <c r="A2708" s="244" t="s">
        <v>1276</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1273</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1276</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1276</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1290</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1290</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1276</v>
      </c>
      <c r="B2740" s="240" t="s">
        <v>56</v>
      </c>
      <c r="C2740" s="23">
        <v>46083</v>
      </c>
      <c r="D2740" s="89">
        <v>1016</v>
      </c>
      <c r="F2740" s="11" t="s">
        <v>2396</v>
      </c>
      <c r="G2740" t="s">
        <v>1373</v>
      </c>
    </row>
    <row r="2741" spans="1:7">
      <c r="A2741" s="178" t="s">
        <v>1282</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1282</v>
      </c>
      <c r="B2744" s="240" t="s">
        <v>56</v>
      </c>
      <c r="C2744" s="23">
        <v>46084</v>
      </c>
      <c r="D2744" s="89">
        <v>1612</v>
      </c>
      <c r="F2744" s="11" t="s">
        <v>2397</v>
      </c>
      <c r="G2744" t="s">
        <v>1373</v>
      </c>
    </row>
    <row r="2745" spans="1:7">
      <c r="A2745" s="240" t="s">
        <v>1244</v>
      </c>
      <c r="B2745" s="240" t="s">
        <v>54</v>
      </c>
      <c r="C2745" s="23">
        <v>46084</v>
      </c>
      <c r="D2745" s="11">
        <v>179</v>
      </c>
      <c r="G2745" t="s">
        <v>1373</v>
      </c>
    </row>
    <row r="2746" spans="1:7">
      <c r="A2746" s="240" t="s">
        <v>1439</v>
      </c>
      <c r="B2746" s="240" t="s">
        <v>62</v>
      </c>
      <c r="C2746" s="23">
        <v>46084</v>
      </c>
      <c r="D2746" s="11">
        <v>575</v>
      </c>
      <c r="G2746" t="s">
        <v>1373</v>
      </c>
    </row>
    <row r="2747" spans="1:7">
      <c r="A2747" s="240" t="s">
        <v>1276</v>
      </c>
      <c r="B2747" s="240" t="s">
        <v>56</v>
      </c>
      <c r="C2747" s="23">
        <v>46085</v>
      </c>
      <c r="F2747" s="1192" t="s">
        <v>2398</v>
      </c>
      <c r="G2747" t="s">
        <v>1373</v>
      </c>
    </row>
    <row r="2748" spans="1:7">
      <c r="A2748" s="178" t="s">
        <v>1282</v>
      </c>
      <c r="B2748" s="240" t="s">
        <v>56</v>
      </c>
      <c r="C2748" s="23">
        <v>46085</v>
      </c>
      <c r="F2748" s="11" t="s">
        <v>2399</v>
      </c>
      <c r="G2748" t="s">
        <v>1373</v>
      </c>
    </row>
    <row r="2749" spans="1:7">
      <c r="A2749" s="621" t="s">
        <v>893</v>
      </c>
      <c r="B2749" s="240" t="s">
        <v>1376</v>
      </c>
      <c r="C2749" s="23">
        <v>46085</v>
      </c>
      <c r="E2749" s="74">
        <v>583</v>
      </c>
      <c r="G2749" t="s">
        <v>1373</v>
      </c>
    </row>
    <row r="2750" spans="1:7">
      <c r="A2750" s="240" t="s">
        <v>1247</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1247</v>
      </c>
      <c r="B2754" s="240" t="s">
        <v>54</v>
      </c>
      <c r="C2754" s="23">
        <v>46086</v>
      </c>
      <c r="D2754" s="11">
        <v>774</v>
      </c>
      <c r="G2754" t="s">
        <v>1373</v>
      </c>
    </row>
    <row r="2755" spans="1:7">
      <c r="A2755" s="240" t="s">
        <v>1439</v>
      </c>
      <c r="B2755" s="240" t="s">
        <v>62</v>
      </c>
      <c r="C2755" s="23">
        <v>46086</v>
      </c>
      <c r="D2755" s="11">
        <v>668</v>
      </c>
      <c r="G2755" t="s">
        <v>1373</v>
      </c>
    </row>
    <row r="2756" spans="1:7">
      <c r="A2756" s="240" t="s">
        <v>1247</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1282</v>
      </c>
      <c r="B2758" s="240" t="s">
        <v>56</v>
      </c>
      <c r="C2758" s="23">
        <v>46090</v>
      </c>
      <c r="D2758" s="89">
        <v>1561</v>
      </c>
      <c r="F2758" s="11" t="s">
        <v>2404</v>
      </c>
      <c r="G2758" t="s">
        <v>1373</v>
      </c>
    </row>
    <row r="2759" spans="1:7">
      <c r="A2759" s="240" t="s">
        <v>1247</v>
      </c>
      <c r="B2759" s="240" t="s">
        <v>54</v>
      </c>
      <c r="C2759" s="23">
        <v>46090</v>
      </c>
      <c r="D2759" s="11">
        <v>570</v>
      </c>
      <c r="F2759" s="11" t="s">
        <v>2335</v>
      </c>
      <c r="G2759" t="s">
        <v>1373</v>
      </c>
    </row>
    <row r="2760" spans="1:7">
      <c r="A2760" s="244" t="s">
        <v>1250</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1279</v>
      </c>
      <c r="B2764" s="240" t="s">
        <v>56</v>
      </c>
      <c r="C2764" s="23">
        <v>46091</v>
      </c>
      <c r="D2764" s="89">
        <v>1595</v>
      </c>
      <c r="G2764" t="s">
        <v>1373</v>
      </c>
    </row>
    <row r="2765" spans="1:7">
      <c r="A2765" s="244" t="s">
        <v>1250</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1279</v>
      </c>
      <c r="B2768" s="240" t="s">
        <v>56</v>
      </c>
      <c r="C2768" s="23">
        <v>46092</v>
      </c>
      <c r="D2768" s="89">
        <v>1704</v>
      </c>
      <c r="F2768" s="11" t="s">
        <v>2406</v>
      </c>
      <c r="G2768" t="s">
        <v>1373</v>
      </c>
    </row>
    <row r="2769" spans="1:7">
      <c r="A2769" s="244" t="s">
        <v>1250</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1250</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1250</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1279</v>
      </c>
      <c r="B2783" s="244" t="s">
        <v>56</v>
      </c>
      <c r="C2783" s="23">
        <v>46097</v>
      </c>
      <c r="D2783" s="89">
        <v>1581</v>
      </c>
      <c r="G2783" t="s">
        <v>1373</v>
      </c>
    </row>
    <row r="2784" spans="1:7">
      <c r="A2784" s="244" t="s">
        <v>1250</v>
      </c>
      <c r="B2784" s="244" t="s">
        <v>52</v>
      </c>
      <c r="C2784" s="23">
        <v>46097</v>
      </c>
      <c r="D2784" s="89">
        <v>1297</v>
      </c>
      <c r="G2784" t="s">
        <v>1373</v>
      </c>
    </row>
    <row r="2785" spans="1:7">
      <c r="A2785" s="244" t="s">
        <v>835</v>
      </c>
      <c r="B2785" s="244" t="s">
        <v>52</v>
      </c>
      <c r="C2785" s="23">
        <v>46097</v>
      </c>
      <c r="D2785" s="89">
        <v>1163</v>
      </c>
      <c r="G2785" t="s">
        <v>1373</v>
      </c>
    </row>
    <row r="2786" spans="1:7">
      <c r="A2786" s="244" t="s">
        <v>1244</v>
      </c>
      <c r="B2786" s="244" t="s">
        <v>54</v>
      </c>
      <c r="C2786" s="23">
        <v>46097</v>
      </c>
      <c r="D2786" s="89">
        <v>326</v>
      </c>
      <c r="F2786" s="11" t="s">
        <v>2025</v>
      </c>
      <c r="G2786" t="s">
        <v>1373</v>
      </c>
    </row>
    <row r="2787" spans="1:7">
      <c r="A2787" s="244" t="s">
        <v>1247</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1285</v>
      </c>
      <c r="B2791" s="240" t="s">
        <v>1064</v>
      </c>
      <c r="C2791" s="23">
        <v>46098</v>
      </c>
      <c r="D2791" s="11">
        <v>560</v>
      </c>
      <c r="F2791" s="11" t="s">
        <v>2412</v>
      </c>
      <c r="G2791" t="s">
        <v>1373</v>
      </c>
    </row>
    <row r="2792" spans="1:7">
      <c r="A2792" s="1199" t="s">
        <v>1250</v>
      </c>
      <c r="B2792" s="1199" t="s">
        <v>52</v>
      </c>
      <c r="C2792" s="23">
        <v>46098</v>
      </c>
      <c r="D2792" s="89">
        <v>1300</v>
      </c>
      <c r="G2792" t="s">
        <v>1373</v>
      </c>
    </row>
    <row r="2793" spans="1:7">
      <c r="A2793" s="1200" t="s">
        <v>1247</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1253</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1285</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1247</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1279</v>
      </c>
      <c r="B2804" s="244" t="s">
        <v>56</v>
      </c>
      <c r="C2804" s="23">
        <v>46100</v>
      </c>
      <c r="F2804" s="1251" t="s">
        <v>2417</v>
      </c>
      <c r="G2804" t="s">
        <v>1373</v>
      </c>
    </row>
    <row r="2805" spans="1:7">
      <c r="A2805" s="244" t="s">
        <v>1279</v>
      </c>
      <c r="B2805" s="244" t="s">
        <v>1376</v>
      </c>
      <c r="C2805" s="23">
        <v>46100</v>
      </c>
      <c r="E2805" s="74">
        <v>412</v>
      </c>
      <c r="F2805" s="240"/>
      <c r="G2805" t="s">
        <v>1373</v>
      </c>
    </row>
    <row r="2806" spans="1:7">
      <c r="A2806" s="244" t="s">
        <v>1282</v>
      </c>
      <c r="B2806" s="244" t="s">
        <v>56</v>
      </c>
      <c r="C2806" s="23">
        <v>46100</v>
      </c>
      <c r="F2806" s="1251" t="s">
        <v>1674</v>
      </c>
      <c r="G2806" t="s">
        <v>1373</v>
      </c>
    </row>
    <row r="2807" spans="1:7">
      <c r="A2807" s="244" t="s">
        <v>1282</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1250</v>
      </c>
      <c r="B2809" s="1248" t="s">
        <v>52</v>
      </c>
      <c r="C2809" s="23">
        <v>46100</v>
      </c>
      <c r="D2809" s="89">
        <v>1766</v>
      </c>
      <c r="F2809" s="11" t="s">
        <v>1875</v>
      </c>
      <c r="G2809" t="s">
        <v>1373</v>
      </c>
    </row>
    <row r="2810" spans="1:7">
      <c r="A2810" s="1248" t="s">
        <v>1247</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1253</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1250</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1244</v>
      </c>
      <c r="B2821" s="1261" t="s">
        <v>54</v>
      </c>
      <c r="C2821" s="23">
        <v>46104</v>
      </c>
      <c r="F2821" s="1252" t="s">
        <v>1674</v>
      </c>
      <c r="G2821" t="s">
        <v>1373</v>
      </c>
    </row>
    <row r="2822" spans="1:7">
      <c r="A2822" s="1261" t="s">
        <v>1247</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1250</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G2907" t="s">
        <v>1374</v>
      </c>
    </row>
    <row r="2908" spans="1:7">
      <c r="A2908" s="1248" t="s">
        <v>623</v>
      </c>
      <c r="B2908" s="1248" t="s">
        <v>54</v>
      </c>
      <c r="C2908" s="23">
        <v>46132</v>
      </c>
      <c r="D2908" s="89">
        <v>1212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G2911" t="s">
        <v>1374</v>
      </c>
    </row>
    <row r="2912" spans="1:7">
      <c r="A2912" s="1248" t="s">
        <v>653</v>
      </c>
      <c r="B2912" s="1248"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D5822C2-6D9F-4E7B-9B93-1DD1BA8E105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2026-04-20T21:53:41Z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