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6" documentId="8_{DCF85A03-1EEC-410A-B6A1-333228F65FDB}" xr6:coauthVersionLast="47" xr6:coauthVersionMax="47" xr10:uidLastSave="{3B9C6544-16B9-4244-A83B-F64F2B797D4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<sst xmlns="http://schemas.openxmlformats.org/spreadsheetml/2006/main" count="20786" uniqueCount="2583">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</sst>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filterColumn colId="3">
      <filters>
        <filter val="Lopez Underground"/>
      </filters>
    </filterColumn>
  </autoFilter>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05/17/2026  12:17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78"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0"/>
      <c r="C10" s="1010"/>
      <c r="D10" s="1478"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79"/>
      <c r="F10" s="1480"/>
      <c r="G10" s="1010"/>
      <c r="H10" s="149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95"/>
      <c r="J10" s="1496"/>
      <c r="K10" s="1010"/>
      <c r="L10" s="149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98"/>
      <c r="N10" s="149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500">
        <f>IFERROR(H10/D10,0)</f>
        <v>5.3544901435872476E-2</v>
      </c>
      <c r="B13" s="1501"/>
      <c r="C13" s="1010"/>
      <c r="D13" s="1475"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6"/>
      <c r="F13" s="1477"/>
      <c r="G13" s="1010"/>
      <c r="H13" s="1478"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9"/>
      <c r="J13" s="1480"/>
      <c r="K13" s="1010"/>
      <c r="L13" s="1486">
        <f>COUNTA('Pending Resto-COP Packages'!A11:A62)</f>
        <v>40</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1" t="s">
        <v>16</v>
      </c>
      <c r="B15" s="1481"/>
      <c r="C15" s="1481"/>
      <c r="D15" s="1481"/>
      <c r="E15" s="1010"/>
      <c r="F15" s="1481" t="s">
        <v>17</v>
      </c>
      <c r="G15" s="1481"/>
      <c r="H15" s="1481"/>
      <c r="I15" s="1481"/>
      <c r="J15" s="1010"/>
      <c r="K15" s="1481" t="s">
        <v>18</v>
      </c>
      <c r="L15" s="1481"/>
      <c r="M15" s="148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1" t="s">
        <v>44</v>
      </c>
      <c r="B27" s="1481"/>
      <c r="C27" s="1481"/>
      <c r="D27" s="1481"/>
      <c r="F27" s="1482" t="s">
        <v>45</v>
      </c>
      <c r="G27" s="1482"/>
      <c r="H27" s="1482"/>
      <c r="I27" s="148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353310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8175</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28138</v>
      </c>
      <c r="L15" t="s">
        <v>466</v>
      </c>
      <c r="M15">
        <v>1</v>
      </c>
      <c r="P15" t="s">
        <v>452</v>
      </c>
      <c r="R15">
        <v>12</v>
      </c>
    </row>
    <row r="16" spans="1:25">
      <c r="B16" t="s">
        <v>472</v>
      </c>
      <c r="C16">
        <v>25360</v>
      </c>
      <c r="L16" t="s">
        <v>329</v>
      </c>
      <c r="M16">
        <v>1</v>
      </c>
      <c r="P16" t="s">
        <v>473</v>
      </c>
      <c r="R16">
        <v>19</v>
      </c>
    </row>
    <row r="17" spans="2:13">
      <c r="B17" t="s">
        <v>473</v>
      </c>
      <c r="C17">
        <v>565141</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40" activePane="topRight" state="frozen"/>
      <selection pane="topRight" activeCell="D8" sqref="D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8">
        <v>21</v>
      </c>
      <c r="I2" s="372" t="s">
        <v>545</v>
      </c>
      <c r="J2" s="1061" t="s">
        <v>30</v>
      </c>
      <c r="K2" s="1509"/>
      <c r="L2" s="1408">
        <v>46147</v>
      </c>
      <c r="M2" s="372" t="s">
        <v>110</v>
      </c>
      <c r="N2" s="994">
        <v>81882</v>
      </c>
      <c r="O2" s="372" t="s">
        <v>110</v>
      </c>
      <c r="P2" s="707" t="s">
        <v>29</v>
      </c>
      <c r="Q2" s="1510">
        <v>46146</v>
      </c>
      <c r="R2" s="702"/>
      <c r="S2" s="1510"/>
      <c r="T2" s="1510"/>
      <c r="U2" s="1510"/>
      <c r="V2" s="1511">
        <v>6481</v>
      </c>
      <c r="W2" s="1471">
        <v>1555</v>
      </c>
      <c r="X2" s="1512">
        <f>SUM(V2-W2)</f>
        <v>4926</v>
      </c>
      <c r="Y2" s="1249">
        <f>IFERROR($W2/$V2, 0)</f>
        <v>0.23993210924240085</v>
      </c>
      <c r="Z2" s="1510">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8">
        <v>46</v>
      </c>
      <c r="I3" s="372" t="s">
        <v>545</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549</v>
      </c>
      <c r="AE3" s="714"/>
    </row>
    <row r="4" spans="1:31" s="715" customFormat="1" ht="24.75" customHeight="1">
      <c r="A4" s="1406" t="s">
        <v>550</v>
      </c>
      <c r="B4" s="1261" t="s">
        <v>543</v>
      </c>
      <c r="C4" s="1409">
        <v>46199</v>
      </c>
      <c r="D4" s="1409"/>
      <c r="E4" s="1408"/>
      <c r="F4" s="1407"/>
      <c r="G4" s="1248"/>
      <c r="H4" s="1508">
        <v>94</v>
      </c>
      <c r="I4" s="372" t="s">
        <v>545</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551</v>
      </c>
      <c r="AE4" s="714"/>
    </row>
    <row r="5" spans="1:31" s="715" customFormat="1" ht="24.75" customHeight="1">
      <c r="A5" s="1406" t="s">
        <v>552</v>
      </c>
      <c r="B5" s="1261" t="s">
        <v>543</v>
      </c>
      <c r="C5" s="1409">
        <v>46199</v>
      </c>
      <c r="D5" s="1409"/>
      <c r="E5" s="1408"/>
      <c r="F5" s="1407"/>
      <c r="G5" s="1248"/>
      <c r="H5" s="1508">
        <v>65</v>
      </c>
      <c r="I5" s="372" t="s">
        <v>545</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551</v>
      </c>
      <c r="AE5" s="714"/>
    </row>
    <row r="6" spans="1:31" s="715" customFormat="1" ht="24.75" customHeight="1">
      <c r="A6" s="1406" t="s">
        <v>553</v>
      </c>
      <c r="B6" s="1261" t="s">
        <v>543</v>
      </c>
      <c r="C6" s="1409">
        <v>46199</v>
      </c>
      <c r="D6" s="1409"/>
      <c r="E6" s="1408"/>
      <c r="F6" s="1407"/>
      <c r="G6" s="1248"/>
      <c r="H6" s="1508">
        <v>31</v>
      </c>
      <c r="I6" s="372" t="s">
        <v>545</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551</v>
      </c>
      <c r="AE6" s="714"/>
    </row>
    <row r="7" spans="1:31" s="715" customFormat="1" ht="24.75" customHeight="1">
      <c r="A7" s="1406" t="s">
        <v>554</v>
      </c>
      <c r="B7" s="1261" t="s">
        <v>543</v>
      </c>
      <c r="C7" s="1409">
        <v>46199</v>
      </c>
      <c r="D7" s="1409"/>
      <c r="E7" s="1408"/>
      <c r="F7" s="1407"/>
      <c r="G7" s="1248"/>
      <c r="H7" s="1508">
        <v>93</v>
      </c>
      <c r="I7" s="372" t="s">
        <v>545</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8">
        <v>73</v>
      </c>
      <c r="I8" s="372" t="s">
        <v>545</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8">
        <v>79</v>
      </c>
      <c r="I9" s="372" t="s">
        <v>545</v>
      </c>
      <c r="J9" s="1061" t="s">
        <v>30</v>
      </c>
      <c r="K9" s="1509"/>
      <c r="L9" s="1408">
        <v>46152</v>
      </c>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8">
        <v>110</v>
      </c>
      <c r="I10" s="372" t="s">
        <v>545</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8">
        <v>91</v>
      </c>
      <c r="I11" s="372" t="s">
        <v>545</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8">
        <v>76</v>
      </c>
      <c r="I12" s="372" t="s">
        <v>545</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8">
        <v>51</v>
      </c>
      <c r="I13" s="372" t="s">
        <v>545</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8">
        <v>63</v>
      </c>
      <c r="I14" s="372" t="s">
        <v>545</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8">
        <v>42</v>
      </c>
      <c r="I15" s="372" t="s">
        <v>545</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8">
        <v>67</v>
      </c>
      <c r="I16" s="372" t="s">
        <v>545</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8">
        <v>91</v>
      </c>
      <c r="I17" s="372" t="s">
        <v>545</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8">
        <v>88</v>
      </c>
      <c r="I18" s="372" t="s">
        <v>545</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8">
        <v>75</v>
      </c>
      <c r="I19" s="372" t="s">
        <v>545</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8">
        <v>97</v>
      </c>
      <c r="I20" s="372" t="s">
        <v>545</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8">
        <v>65</v>
      </c>
      <c r="I21" s="372" t="s">
        <v>545</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8">
        <v>51</v>
      </c>
      <c r="I22" s="372" t="s">
        <v>545</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8">
        <v>67</v>
      </c>
      <c r="I23" s="372" t="s">
        <v>545</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8">
        <v>93</v>
      </c>
      <c r="I24" s="372" t="s">
        <v>545</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8">
        <v>28</v>
      </c>
      <c r="I25" s="372" t="s">
        <v>545</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8">
        <v>70</v>
      </c>
      <c r="I26" s="372" t="s">
        <v>545</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8">
        <v>91</v>
      </c>
      <c r="I27" s="372" t="s">
        <v>545</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8">
        <v>57</v>
      </c>
      <c r="I28" s="372" t="s">
        <v>545</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8">
        <v>86</v>
      </c>
      <c r="I29" s="372" t="s">
        <v>545</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8">
        <v>40</v>
      </c>
      <c r="I30" s="372" t="s">
        <v>545</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8">
        <v>88</v>
      </c>
      <c r="I31" s="372" t="s">
        <v>545</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8">
        <v>88</v>
      </c>
      <c r="I32" s="372" t="s">
        <v>545</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8">
        <v>0</v>
      </c>
      <c r="I33" s="372" t="s">
        <v>545</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8">
        <v>0</v>
      </c>
      <c r="I34" s="372" t="s">
        <v>545</v>
      </c>
      <c r="J34" s="1061" t="s">
        <v>30</v>
      </c>
      <c r="K34" s="1509"/>
      <c r="L34" s="1408">
        <v>46154</v>
      </c>
      <c r="M34" s="372" t="s">
        <v>110</v>
      </c>
      <c r="N34" s="994">
        <v>65477.3</v>
      </c>
      <c r="O34" s="372" t="s">
        <v>110</v>
      </c>
      <c r="P34" s="707" t="s">
        <v>35</v>
      </c>
      <c r="Q34" s="1510">
        <v>46157</v>
      </c>
      <c r="R34" s="702"/>
      <c r="S34" s="1510"/>
      <c r="T34" s="1510"/>
      <c r="U34" s="1510"/>
      <c r="V34" s="1511">
        <v>5318</v>
      </c>
      <c r="W34" s="1233"/>
      <c r="X34" s="1512">
        <f>SUM(V34-W34)</f>
        <v>5318</v>
      </c>
      <c r="Y34" s="1249">
        <f>IFERROR($W34/$V34, 0)</f>
        <v>0</v>
      </c>
      <c r="Z34" s="1510"/>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hidden="1"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hidden="1"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hidden="1"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hidden="1"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hidden="1"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hidden="1" customHeight="1">
      <c r="A51" s="1421" t="s">
        <v>622</v>
      </c>
      <c r="B51" s="377" t="s">
        <v>34</v>
      </c>
      <c r="C51" s="1409">
        <v>46191</v>
      </c>
      <c r="D51" s="1408" t="s">
        <v>472</v>
      </c>
      <c r="E51" s="1408">
        <v>46142</v>
      </c>
      <c r="F51" s="1407" t="s">
        <v>53</v>
      </c>
      <c r="G51" s="1263"/>
      <c r="H51" s="1508">
        <v>58</v>
      </c>
      <c r="I51" s="372" t="s">
        <v>545</v>
      </c>
      <c r="J51" s="1061" t="s">
        <v>30</v>
      </c>
      <c r="K51" s="1509"/>
      <c r="L51" s="1408"/>
      <c r="M51" s="372" t="s">
        <v>110</v>
      </c>
      <c r="N51" s="994">
        <v>56668.15</v>
      </c>
      <c r="O51" s="372" t="s">
        <v>110</v>
      </c>
      <c r="P51" s="707" t="s">
        <v>29</v>
      </c>
      <c r="Q51" s="1510">
        <v>46144</v>
      </c>
      <c r="R51" s="1510"/>
      <c r="S51" s="1510"/>
      <c r="T51" s="1510"/>
      <c r="U51" s="1510"/>
      <c r="V51" s="1511">
        <v>4436</v>
      </c>
      <c r="W51" s="1513">
        <v>1852</v>
      </c>
      <c r="X51" s="1512">
        <f>SUM(V51-W51)</f>
        <v>2584</v>
      </c>
      <c r="Y51" s="1249">
        <f>IFERROR($W51/$V51, 0)</f>
        <v>0.41749323715058612</v>
      </c>
      <c r="Z51" s="1510">
        <v>46153</v>
      </c>
      <c r="AA51" s="697">
        <v>0</v>
      </c>
      <c r="AB51" s="697">
        <v>0</v>
      </c>
      <c r="AC51" s="1059">
        <v>0</v>
      </c>
      <c r="AD51" s="1250" t="s">
        <v>623</v>
      </c>
      <c r="AE51" s="727"/>
    </row>
    <row r="52" spans="1:31" ht="24.75" hidden="1" customHeight="1">
      <c r="A52" s="1411" t="s">
        <v>624</v>
      </c>
      <c r="B52" s="1065" t="s">
        <v>34</v>
      </c>
      <c r="C52" s="1409">
        <v>46191</v>
      </c>
      <c r="D52" s="1408"/>
      <c r="E52" s="1408"/>
      <c r="F52" s="1407"/>
      <c r="G52" s="1263"/>
      <c r="H52" s="1508">
        <v>61</v>
      </c>
      <c r="I52" s="372" t="s">
        <v>545</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4"/>
      <c r="AA52" s="697">
        <v>0</v>
      </c>
      <c r="AB52" s="697">
        <v>0</v>
      </c>
      <c r="AC52" s="1059">
        <v>0</v>
      </c>
      <c r="AD52" s="1250" t="s">
        <v>623</v>
      </c>
      <c r="AE52" s="727"/>
    </row>
    <row r="53" spans="1:31" ht="24.75" hidden="1" customHeight="1">
      <c r="A53" s="742" t="s">
        <v>625</v>
      </c>
      <c r="B53" s="1065" t="s">
        <v>34</v>
      </c>
      <c r="C53" s="1409">
        <v>46181</v>
      </c>
      <c r="D53" s="1408"/>
      <c r="E53" s="1408"/>
      <c r="F53" s="1407"/>
      <c r="G53" s="1263"/>
      <c r="H53" s="1508">
        <v>85</v>
      </c>
      <c r="I53" s="372" t="s">
        <v>545</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4"/>
      <c r="AA53" s="697">
        <v>0</v>
      </c>
      <c r="AB53" s="697">
        <v>0</v>
      </c>
      <c r="AC53" s="1059">
        <v>0</v>
      </c>
      <c r="AD53" s="1250" t="s">
        <v>626</v>
      </c>
      <c r="AE53" s="727"/>
    </row>
    <row r="54" spans="1:31" ht="24.75" hidden="1" customHeight="1">
      <c r="A54" s="1411" t="s">
        <v>627</v>
      </c>
      <c r="B54" s="1065" t="s">
        <v>34</v>
      </c>
      <c r="C54" s="1409">
        <v>46191</v>
      </c>
      <c r="D54" s="1408"/>
      <c r="E54" s="1408"/>
      <c r="F54" s="1407"/>
      <c r="G54" s="1263"/>
      <c r="H54" s="1508">
        <v>86</v>
      </c>
      <c r="I54" s="372" t="s">
        <v>545</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4"/>
      <c r="AA54" s="697">
        <v>0</v>
      </c>
      <c r="AB54" s="697">
        <v>0</v>
      </c>
      <c r="AC54" s="1059">
        <v>0</v>
      </c>
      <c r="AD54" s="1250" t="s">
        <v>623</v>
      </c>
      <c r="AE54" s="727"/>
    </row>
    <row r="55" spans="1:31" ht="24.75" hidden="1" customHeight="1">
      <c r="A55" s="1411" t="s">
        <v>628</v>
      </c>
      <c r="B55" s="1065" t="s">
        <v>34</v>
      </c>
      <c r="C55" s="1409">
        <v>46191</v>
      </c>
      <c r="D55" s="1408"/>
      <c r="E55" s="1408"/>
      <c r="F55" s="1407"/>
      <c r="G55" s="1263"/>
      <c r="H55" s="1508">
        <v>87</v>
      </c>
      <c r="I55" s="372" t="s">
        <v>545</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4"/>
      <c r="AA55" s="697">
        <v>0</v>
      </c>
      <c r="AB55" s="697">
        <v>0</v>
      </c>
      <c r="AC55" s="1059">
        <v>0</v>
      </c>
      <c r="AD55" s="1250" t="s">
        <v>623</v>
      </c>
      <c r="AE55" s="727"/>
    </row>
    <row r="56" spans="1:31" ht="24.75" hidden="1" customHeight="1">
      <c r="A56" s="1411" t="s">
        <v>629</v>
      </c>
      <c r="B56" s="1065" t="s">
        <v>34</v>
      </c>
      <c r="C56" s="1409">
        <v>46191</v>
      </c>
      <c r="D56" s="1408"/>
      <c r="E56" s="1408"/>
      <c r="F56" s="1407"/>
      <c r="G56" s="1263"/>
      <c r="H56" s="1508">
        <v>82</v>
      </c>
      <c r="I56" s="372" t="s">
        <v>545</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4"/>
      <c r="AA56" s="697">
        <v>0</v>
      </c>
      <c r="AB56" s="697">
        <v>0</v>
      </c>
      <c r="AC56" s="1059">
        <v>0</v>
      </c>
      <c r="AD56" s="1250" t="s">
        <v>623</v>
      </c>
      <c r="AE56" s="727"/>
    </row>
    <row r="57" spans="1:31" ht="24.75" hidden="1" customHeight="1">
      <c r="A57" s="1411" t="s">
        <v>630</v>
      </c>
      <c r="B57" s="1065" t="s">
        <v>34</v>
      </c>
      <c r="C57" s="1409">
        <v>46191</v>
      </c>
      <c r="D57" s="1408" t="s">
        <v>472</v>
      </c>
      <c r="E57" s="1408">
        <v>46142</v>
      </c>
      <c r="F57" s="1407" t="s">
        <v>53</v>
      </c>
      <c r="G57" s="1263"/>
      <c r="H57" s="1508">
        <v>81</v>
      </c>
      <c r="I57" s="372" t="s">
        <v>545</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4"/>
      <c r="AA57" s="697">
        <v>0</v>
      </c>
      <c r="AB57" s="697">
        <v>0</v>
      </c>
      <c r="AC57" s="1059">
        <v>0</v>
      </c>
      <c r="AD57" s="1250" t="s">
        <v>623</v>
      </c>
      <c r="AE57" s="727"/>
    </row>
    <row r="58" spans="1:31" ht="24.75" hidden="1" customHeight="1">
      <c r="A58" s="1411" t="s">
        <v>631</v>
      </c>
      <c r="B58" s="1065" t="s">
        <v>34</v>
      </c>
      <c r="C58" s="1409">
        <v>46191</v>
      </c>
      <c r="D58" s="1408"/>
      <c r="E58" s="1408"/>
      <c r="F58" s="1407"/>
      <c r="G58" s="1263"/>
      <c r="H58" s="1508">
        <v>55</v>
      </c>
      <c r="I58" s="372" t="s">
        <v>545</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4"/>
      <c r="AA58" s="697">
        <v>0</v>
      </c>
      <c r="AB58" s="697">
        <v>0</v>
      </c>
      <c r="AC58" s="1059">
        <v>0</v>
      </c>
      <c r="AD58" s="1250" t="s">
        <v>623</v>
      </c>
      <c r="AE58" s="727"/>
    </row>
    <row r="59" spans="1:31" ht="24.75" hidden="1" customHeight="1">
      <c r="A59" s="1411" t="s">
        <v>632</v>
      </c>
      <c r="B59" s="1065" t="s">
        <v>34</v>
      </c>
      <c r="C59" s="1409">
        <v>46191</v>
      </c>
      <c r="D59" s="1408"/>
      <c r="E59" s="1408"/>
      <c r="F59" s="1407"/>
      <c r="G59" s="1263"/>
      <c r="H59" s="1508">
        <v>54</v>
      </c>
      <c r="I59" s="372" t="s">
        <v>545</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4"/>
      <c r="AA59" s="697">
        <v>0</v>
      </c>
      <c r="AB59" s="697">
        <v>0</v>
      </c>
      <c r="AC59" s="1059">
        <v>0</v>
      </c>
      <c r="AD59" s="1250" t="s">
        <v>623</v>
      </c>
      <c r="AE59" s="727"/>
    </row>
    <row r="60" spans="1:31" ht="24.75" hidden="1" customHeight="1">
      <c r="A60" s="1411" t="s">
        <v>633</v>
      </c>
      <c r="B60" s="1065" t="s">
        <v>34</v>
      </c>
      <c r="C60" s="1409">
        <v>46191</v>
      </c>
      <c r="D60" s="1408"/>
      <c r="E60" s="1408"/>
      <c r="F60" s="1407"/>
      <c r="G60" s="1263"/>
      <c r="H60" s="1508">
        <v>78</v>
      </c>
      <c r="I60" s="372" t="s">
        <v>545</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4"/>
      <c r="AA60" s="697">
        <v>0</v>
      </c>
      <c r="AB60" s="697">
        <v>0</v>
      </c>
      <c r="AC60" s="1059">
        <v>0</v>
      </c>
      <c r="AD60" s="1250" t="s">
        <v>623</v>
      </c>
      <c r="AE60" s="727"/>
    </row>
    <row r="61" spans="1:31" ht="24.75" hidden="1" customHeight="1">
      <c r="A61" s="1411" t="s">
        <v>634</v>
      </c>
      <c r="B61" s="1065" t="s">
        <v>34</v>
      </c>
      <c r="C61" s="1409">
        <v>46191</v>
      </c>
      <c r="D61" s="1408" t="s">
        <v>472</v>
      </c>
      <c r="E61" s="1408">
        <v>46142</v>
      </c>
      <c r="F61" s="1407" t="s">
        <v>53</v>
      </c>
      <c r="G61" s="1263"/>
      <c r="H61" s="1508">
        <v>75</v>
      </c>
      <c r="I61" s="372" t="s">
        <v>545</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4"/>
      <c r="AA61" s="697">
        <v>0</v>
      </c>
      <c r="AB61" s="697">
        <v>0</v>
      </c>
      <c r="AC61" s="1059">
        <v>0</v>
      </c>
      <c r="AD61" s="1250" t="s">
        <v>623</v>
      </c>
      <c r="AE61" s="727"/>
    </row>
    <row r="62" spans="1:31" ht="24.75" hidden="1" customHeight="1">
      <c r="A62" s="1411" t="s">
        <v>635</v>
      </c>
      <c r="B62" s="1065" t="s">
        <v>34</v>
      </c>
      <c r="C62" s="1409">
        <v>46191</v>
      </c>
      <c r="D62" s="1408"/>
      <c r="E62" s="1408"/>
      <c r="F62" s="1407"/>
      <c r="G62" s="1263"/>
      <c r="H62" s="1508">
        <v>65</v>
      </c>
      <c r="I62" s="372" t="s">
        <v>545</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4"/>
      <c r="AA62" s="697">
        <v>0</v>
      </c>
      <c r="AB62" s="697">
        <v>0</v>
      </c>
      <c r="AC62" s="1059">
        <v>0</v>
      </c>
      <c r="AD62" s="1250" t="s">
        <v>623</v>
      </c>
      <c r="AE62" s="727"/>
    </row>
    <row r="63" spans="1:31" ht="24.75" hidden="1" customHeight="1">
      <c r="A63" s="1438" t="s">
        <v>636</v>
      </c>
      <c r="B63" s="1065" t="s">
        <v>34</v>
      </c>
      <c r="C63" s="1409">
        <v>46191</v>
      </c>
      <c r="D63" s="1408"/>
      <c r="E63" s="1408"/>
      <c r="F63" s="1407"/>
      <c r="G63" s="1263"/>
      <c r="H63" s="1508">
        <v>21</v>
      </c>
      <c r="I63" s="372" t="s">
        <v>545</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4"/>
      <c r="AA63" s="697">
        <v>0</v>
      </c>
      <c r="AB63" s="697">
        <v>0</v>
      </c>
      <c r="AC63" s="1059">
        <v>0</v>
      </c>
      <c r="AD63" s="1250" t="s">
        <v>637</v>
      </c>
      <c r="AE63" s="727"/>
    </row>
    <row r="64" spans="1:31" ht="24.75" hidden="1" customHeight="1">
      <c r="A64" s="1411" t="s">
        <v>638</v>
      </c>
      <c r="B64" s="1065" t="s">
        <v>34</v>
      </c>
      <c r="C64" s="1409">
        <v>46191</v>
      </c>
      <c r="D64" s="1408"/>
      <c r="E64" s="1408"/>
      <c r="F64" s="1407"/>
      <c r="G64" s="1263"/>
      <c r="H64" s="1508">
        <v>85</v>
      </c>
      <c r="I64" s="372" t="s">
        <v>545</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4"/>
      <c r="AA64" s="697">
        <v>0</v>
      </c>
      <c r="AB64" s="697">
        <v>0</v>
      </c>
      <c r="AC64" s="1059">
        <v>0</v>
      </c>
      <c r="AD64" s="1250" t="s">
        <v>623</v>
      </c>
      <c r="AE64" s="727"/>
    </row>
    <row r="65" spans="1:31" ht="24.75" hidden="1" customHeight="1">
      <c r="A65" s="1411" t="s">
        <v>639</v>
      </c>
      <c r="B65" s="1065" t="s">
        <v>34</v>
      </c>
      <c r="C65" s="1409">
        <v>46191</v>
      </c>
      <c r="D65" s="1408"/>
      <c r="E65" s="1408"/>
      <c r="F65" s="1407"/>
      <c r="G65" s="1263"/>
      <c r="H65" s="1508">
        <v>87</v>
      </c>
      <c r="I65" s="372" t="s">
        <v>545</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4"/>
      <c r="AA65" s="697">
        <v>0</v>
      </c>
      <c r="AB65" s="697">
        <v>0</v>
      </c>
      <c r="AC65" s="1059">
        <v>0</v>
      </c>
      <c r="AD65" s="1250" t="s">
        <v>623</v>
      </c>
      <c r="AE65" s="727"/>
    </row>
    <row r="66" spans="1:31" ht="24.75" hidden="1" customHeight="1">
      <c r="A66" s="1411" t="s">
        <v>640</v>
      </c>
      <c r="B66" s="1065" t="s">
        <v>34</v>
      </c>
      <c r="C66" s="1409">
        <v>46191</v>
      </c>
      <c r="D66" s="1408"/>
      <c r="E66" s="1408"/>
      <c r="F66" s="1407"/>
      <c r="G66" s="1263"/>
      <c r="H66" s="1508">
        <v>83</v>
      </c>
      <c r="I66" s="372" t="s">
        <v>545</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4"/>
      <c r="AA66" s="697">
        <v>0</v>
      </c>
      <c r="AB66" s="697">
        <v>0</v>
      </c>
      <c r="AC66" s="1059">
        <v>0</v>
      </c>
      <c r="AD66" s="1250" t="s">
        <v>623</v>
      </c>
      <c r="AE66" s="727"/>
    </row>
    <row r="67" spans="1:31" ht="24.75" hidden="1" customHeight="1">
      <c r="A67" s="1411" t="s">
        <v>641</v>
      </c>
      <c r="B67" s="1065" t="s">
        <v>34</v>
      </c>
      <c r="C67" s="1409">
        <v>46191</v>
      </c>
      <c r="D67" s="1408"/>
      <c r="E67" s="1408"/>
      <c r="F67" s="1407"/>
      <c r="G67" s="1263"/>
      <c r="H67" s="1508">
        <v>56</v>
      </c>
      <c r="I67" s="372" t="s">
        <v>545</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4"/>
      <c r="AA67" s="697">
        <v>0</v>
      </c>
      <c r="AB67" s="697">
        <v>0</v>
      </c>
      <c r="AC67" s="1059">
        <v>0</v>
      </c>
      <c r="AD67" s="1250" t="s">
        <v>623</v>
      </c>
      <c r="AE67" s="727"/>
    </row>
    <row r="68" spans="1:31" ht="24.75" hidden="1" customHeight="1">
      <c r="A68" s="1411" t="s">
        <v>642</v>
      </c>
      <c r="B68" s="1065" t="s">
        <v>34</v>
      </c>
      <c r="C68" s="1409">
        <v>46191</v>
      </c>
      <c r="D68" s="1408"/>
      <c r="E68" s="1408"/>
      <c r="F68" s="1407"/>
      <c r="G68" s="1263"/>
      <c r="H68" s="1508">
        <v>77</v>
      </c>
      <c r="I68" s="372" t="s">
        <v>545</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4"/>
      <c r="AA68" s="697">
        <v>0</v>
      </c>
      <c r="AB68" s="697">
        <v>0</v>
      </c>
      <c r="AC68" s="1059">
        <v>0</v>
      </c>
      <c r="AD68" s="1250" t="s">
        <v>623</v>
      </c>
      <c r="AE68" s="727"/>
    </row>
    <row r="69" spans="1:31" ht="24.75" hidden="1" customHeight="1">
      <c r="A69" s="1438" t="s">
        <v>643</v>
      </c>
      <c r="B69" s="1065" t="s">
        <v>34</v>
      </c>
      <c r="C69" s="1409">
        <v>46191</v>
      </c>
      <c r="D69" s="1408"/>
      <c r="E69" s="1408"/>
      <c r="F69" s="1407"/>
      <c r="G69" s="1263"/>
      <c r="H69" s="1508">
        <v>74</v>
      </c>
      <c r="I69" s="372" t="s">
        <v>545</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4"/>
      <c r="AA69" s="697">
        <v>0</v>
      </c>
      <c r="AB69" s="697">
        <v>0</v>
      </c>
      <c r="AC69" s="1059">
        <v>0</v>
      </c>
      <c r="AD69" s="1250" t="s">
        <v>637</v>
      </c>
      <c r="AE69" s="727"/>
    </row>
    <row r="70" spans="1:31" ht="24.75" hidden="1" customHeight="1">
      <c r="A70" s="1438" t="s">
        <v>644</v>
      </c>
      <c r="B70" s="1065" t="s">
        <v>34</v>
      </c>
      <c r="C70" s="1409">
        <v>46191</v>
      </c>
      <c r="D70" s="1408"/>
      <c r="E70" s="1408"/>
      <c r="F70" s="1407"/>
      <c r="G70" s="1263"/>
      <c r="H70" s="1508">
        <v>73</v>
      </c>
      <c r="I70" s="372" t="s">
        <v>545</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4"/>
      <c r="AA70" s="697">
        <v>0</v>
      </c>
      <c r="AB70" s="697">
        <v>0</v>
      </c>
      <c r="AC70" s="1059">
        <v>0</v>
      </c>
      <c r="AD70" s="1250" t="s">
        <v>623</v>
      </c>
      <c r="AE70" s="727"/>
    </row>
    <row r="71" spans="1:31" ht="24.75" hidden="1"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hidden="1" customHeight="1">
      <c r="A72" s="1406" t="s">
        <v>647</v>
      </c>
      <c r="B72" s="377" t="s">
        <v>34</v>
      </c>
      <c r="C72" s="1409">
        <v>46181</v>
      </c>
      <c r="D72" s="1407" t="s">
        <v>50</v>
      </c>
      <c r="E72" s="1408">
        <v>46143</v>
      </c>
      <c r="F72" s="1407"/>
      <c r="G72" s="1263"/>
      <c r="H72" s="701">
        <v>0</v>
      </c>
      <c r="I72" s="372" t="s">
        <v>545</v>
      </c>
      <c r="J72" s="701" t="s">
        <v>30</v>
      </c>
      <c r="K72" s="1509"/>
      <c r="L72" s="1408"/>
      <c r="M72" s="701" t="s">
        <v>110</v>
      </c>
      <c r="N72" s="705">
        <v>6580.6</v>
      </c>
      <c r="O72" s="701" t="s">
        <v>110</v>
      </c>
      <c r="P72" s="707" t="s">
        <v>35</v>
      </c>
      <c r="Q72" s="1510">
        <v>46147</v>
      </c>
      <c r="R72" s="1510"/>
      <c r="S72" s="1510"/>
      <c r="T72" s="1510"/>
      <c r="U72" s="1510"/>
      <c r="V72" s="1511">
        <v>466</v>
      </c>
      <c r="W72" s="1513">
        <v>225</v>
      </c>
      <c r="X72" s="1512">
        <f>SUM(V72-W72)</f>
        <v>241</v>
      </c>
      <c r="Y72" s="1249">
        <f>IFERROR($W72/$V72, 0)</f>
        <v>0.48283261802575106</v>
      </c>
      <c r="Z72" s="1510">
        <v>46157</v>
      </c>
      <c r="AA72" s="697">
        <v>0</v>
      </c>
      <c r="AB72" s="697">
        <v>0</v>
      </c>
      <c r="AC72" s="1059">
        <v>0</v>
      </c>
      <c r="AD72" s="1250" t="s">
        <v>626</v>
      </c>
      <c r="AE72" s="727"/>
    </row>
    <row r="73" spans="1:31" ht="24.75" hidden="1" customHeight="1">
      <c r="A73" s="1406" t="s">
        <v>648</v>
      </c>
      <c r="B73" s="1448" t="s">
        <v>34</v>
      </c>
      <c r="C73" s="1409">
        <v>46203</v>
      </c>
      <c r="D73" s="1407"/>
      <c r="E73" s="1408"/>
      <c r="F73" s="1407"/>
      <c r="G73" s="1263"/>
      <c r="H73" s="1184">
        <v>0</v>
      </c>
      <c r="I73" s="1270" t="s">
        <v>545</v>
      </c>
      <c r="J73" s="1184" t="s">
        <v>30</v>
      </c>
      <c r="K73" s="1509"/>
      <c r="L73" s="1408"/>
      <c r="M73" s="1184" t="s">
        <v>110</v>
      </c>
      <c r="N73" s="1451">
        <v>36161.25</v>
      </c>
      <c r="O73" s="1184" t="s">
        <v>110</v>
      </c>
      <c r="P73" s="1452" t="s">
        <v>32</v>
      </c>
      <c r="Q73" s="1510"/>
      <c r="R73" s="1510"/>
      <c r="S73" s="1510"/>
      <c r="T73" s="1510"/>
      <c r="U73" s="1510"/>
      <c r="V73" s="1511">
        <v>2885</v>
      </c>
      <c r="W73" s="1512"/>
      <c r="X73" s="1512">
        <f>SUM(V73-W73)</f>
        <v>2885</v>
      </c>
      <c r="Y73" s="1249">
        <f>IFERROR($W73/$V73, 0)</f>
        <v>0</v>
      </c>
      <c r="Z73" s="1514"/>
      <c r="AA73" s="1196">
        <v>0</v>
      </c>
      <c r="AB73" s="1196">
        <v>0</v>
      </c>
      <c r="AC73" s="1234">
        <v>0</v>
      </c>
      <c r="AD73" s="1250" t="s">
        <v>649</v>
      </c>
      <c r="AE73" s="727"/>
    </row>
    <row r="74" spans="1:31" ht="24.75" hidden="1" customHeight="1">
      <c r="A74" s="688" t="s">
        <v>650</v>
      </c>
      <c r="B74" s="377" t="s">
        <v>34</v>
      </c>
      <c r="C74" s="1409">
        <v>46181</v>
      </c>
      <c r="D74" s="1407"/>
      <c r="E74" s="1408"/>
      <c r="F74" s="1407"/>
      <c r="G74" s="1263"/>
      <c r="H74" s="1508">
        <v>47</v>
      </c>
      <c r="I74" s="372" t="s">
        <v>545</v>
      </c>
      <c r="J74" s="701" t="s">
        <v>30</v>
      </c>
      <c r="K74" s="1509"/>
      <c r="L74" s="1408"/>
      <c r="M74" s="701" t="s">
        <v>110</v>
      </c>
      <c r="N74" s="705">
        <v>36936</v>
      </c>
      <c r="O74" s="701" t="s">
        <v>110</v>
      </c>
      <c r="P74" s="707" t="s">
        <v>32</v>
      </c>
      <c r="Q74" s="1510"/>
      <c r="R74" s="1510"/>
      <c r="S74" s="1510"/>
      <c r="T74" s="1510"/>
      <c r="U74" s="1510"/>
      <c r="V74" s="1511">
        <v>2724</v>
      </c>
      <c r="W74" s="1512"/>
      <c r="X74" s="1512">
        <f>SUM(V74-W74)</f>
        <v>2724</v>
      </c>
      <c r="Y74" s="1249">
        <f>IFERROR($W74/$V74, 0)</f>
        <v>0</v>
      </c>
      <c r="Z74" s="1514"/>
      <c r="AA74" s="697">
        <v>0</v>
      </c>
      <c r="AB74" s="697">
        <v>0</v>
      </c>
      <c r="AC74" s="1059">
        <v>0</v>
      </c>
      <c r="AD74" s="1250" t="s">
        <v>626</v>
      </c>
      <c r="AE74" s="727"/>
    </row>
    <row r="75" spans="1:31" s="708" customFormat="1" ht="24.75" hidden="1"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hidden="1" customHeight="1">
      <c r="A76" s="1406" t="s">
        <v>654</v>
      </c>
      <c r="B76" s="377" t="s">
        <v>34</v>
      </c>
      <c r="C76" s="1409">
        <v>46172</v>
      </c>
      <c r="D76" s="1407" t="s">
        <v>50</v>
      </c>
      <c r="E76" s="1408">
        <v>46143</v>
      </c>
      <c r="F76" s="1407"/>
      <c r="G76" s="1248"/>
      <c r="H76" s="993">
        <v>0</v>
      </c>
      <c r="I76" s="372" t="s">
        <v>545</v>
      </c>
      <c r="J76" s="701" t="s">
        <v>30</v>
      </c>
      <c r="K76" s="1509"/>
      <c r="L76" s="1408"/>
      <c r="M76" s="701" t="s">
        <v>110</v>
      </c>
      <c r="N76" s="705">
        <v>3443</v>
      </c>
      <c r="O76" s="701" t="s">
        <v>110</v>
      </c>
      <c r="P76" s="693" t="s">
        <v>35</v>
      </c>
      <c r="Q76" s="1510">
        <v>46147</v>
      </c>
      <c r="R76" s="1510"/>
      <c r="S76" s="1510"/>
      <c r="T76" s="1510"/>
      <c r="U76" s="1510"/>
      <c r="V76" s="1512">
        <v>224</v>
      </c>
      <c r="W76" s="1512"/>
      <c r="X76" s="1512">
        <f>SUM(V76-W76)</f>
        <v>224</v>
      </c>
      <c r="Y76" s="1249">
        <f>IFERROR($W76/$V76, 0)</f>
        <v>0</v>
      </c>
      <c r="Z76" s="1510"/>
      <c r="AA76" s="697">
        <v>0</v>
      </c>
      <c r="AB76" s="697">
        <v>0</v>
      </c>
      <c r="AC76" s="703">
        <v>0</v>
      </c>
      <c r="AD76" s="1250" t="s">
        <v>655</v>
      </c>
      <c r="AE76" s="727"/>
    </row>
    <row r="77" spans="1:31" ht="24.75" hidden="1"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hidden="1"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hidden="1"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hidden="1"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hidden="1"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hidden="1" customHeight="1">
      <c r="A82" s="1411" t="s">
        <v>669</v>
      </c>
      <c r="B82" s="1412" t="s">
        <v>37</v>
      </c>
      <c r="C82" s="699">
        <v>46187</v>
      </c>
      <c r="D82" s="1407"/>
      <c r="E82" s="1408"/>
      <c r="F82" s="1407"/>
      <c r="G82" s="1248"/>
      <c r="H82" s="1508">
        <v>53</v>
      </c>
      <c r="I82" s="1270" t="s">
        <v>545</v>
      </c>
      <c r="J82" s="1272" t="s">
        <v>30</v>
      </c>
      <c r="K82" s="1386"/>
      <c r="L82" s="1247"/>
      <c r="M82" s="1184" t="s">
        <v>110</v>
      </c>
      <c r="N82" s="1387">
        <v>56455</v>
      </c>
      <c r="O82" s="1185" t="s">
        <v>110</v>
      </c>
      <c r="P82" s="1355" t="s">
        <v>32</v>
      </c>
      <c r="Q82" s="1510"/>
      <c r="R82" s="1510"/>
      <c r="S82" s="1510"/>
      <c r="T82" s="1510"/>
      <c r="U82" s="1510"/>
      <c r="V82" s="1511">
        <v>4814</v>
      </c>
      <c r="W82" s="1512"/>
      <c r="X82" s="1512">
        <f>SUM(V82-W82)</f>
        <v>4814</v>
      </c>
      <c r="Y82" s="1249">
        <f>IFERROR($W82/$V82, 0)</f>
        <v>0</v>
      </c>
      <c r="Z82" s="1510"/>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hidden="1" customHeight="1">
      <c r="A84" s="1410" t="s">
        <v>673</v>
      </c>
      <c r="B84" s="1412" t="s">
        <v>37</v>
      </c>
      <c r="C84" s="699">
        <v>46187</v>
      </c>
      <c r="D84" s="1407"/>
      <c r="E84" s="1408"/>
      <c r="F84" s="1407"/>
      <c r="G84" s="1248"/>
      <c r="H84" s="1508">
        <v>76</v>
      </c>
      <c r="I84" s="1270" t="s">
        <v>545</v>
      </c>
      <c r="J84" s="1272" t="s">
        <v>30</v>
      </c>
      <c r="K84" s="1386"/>
      <c r="L84" s="1247"/>
      <c r="M84" s="1184" t="s">
        <v>110</v>
      </c>
      <c r="N84" s="1387">
        <v>72914</v>
      </c>
      <c r="O84" s="1185" t="s">
        <v>110</v>
      </c>
      <c r="P84" s="1355" t="s">
        <v>32</v>
      </c>
      <c r="Q84" s="1510"/>
      <c r="R84" s="1510"/>
      <c r="S84" s="1510"/>
      <c r="T84" s="1510"/>
      <c r="U84" s="1510"/>
      <c r="V84" s="1511">
        <v>6115</v>
      </c>
      <c r="W84" s="1512"/>
      <c r="X84" s="1512">
        <f>SUM(V84-W84)</f>
        <v>6115</v>
      </c>
      <c r="Y84" s="1249">
        <f>IFERROR($W84/$V84, 0)</f>
        <v>0</v>
      </c>
      <c r="Z84" s="1510"/>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8">
        <v>74</v>
      </c>
      <c r="I85" s="1270" t="s">
        <v>545</v>
      </c>
      <c r="J85" s="1272" t="s">
        <v>30</v>
      </c>
      <c r="K85" s="1509"/>
      <c r="L85" s="1408"/>
      <c r="M85" s="1184" t="s">
        <v>110</v>
      </c>
      <c r="N85" s="1387">
        <v>92274</v>
      </c>
      <c r="O85" s="1185" t="s">
        <v>110</v>
      </c>
      <c r="P85" s="1355" t="s">
        <v>29</v>
      </c>
      <c r="Q85" s="1510">
        <v>46142</v>
      </c>
      <c r="R85" s="1510"/>
      <c r="S85" s="1510"/>
      <c r="T85" s="1510"/>
      <c r="U85" s="1510"/>
      <c r="V85" s="1511">
        <v>8145</v>
      </c>
      <c r="W85" s="1513">
        <v>2214</v>
      </c>
      <c r="X85" s="1512">
        <f>SUM(V85-W85)</f>
        <v>5931</v>
      </c>
      <c r="Y85" s="1249">
        <f>IFERROR($W85/$V85, 0)</f>
        <v>0.2718232044198895</v>
      </c>
      <c r="Z85" s="1510">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8">
        <v>69</v>
      </c>
      <c r="I86" s="1270" t="s">
        <v>545</v>
      </c>
      <c r="J86" s="1272" t="s">
        <v>30</v>
      </c>
      <c r="K86" s="1509"/>
      <c r="L86" s="1408"/>
      <c r="M86" s="1184" t="s">
        <v>110</v>
      </c>
      <c r="N86" s="416">
        <v>72896</v>
      </c>
      <c r="O86" s="1185" t="s">
        <v>110</v>
      </c>
      <c r="P86" s="1355" t="s">
        <v>32</v>
      </c>
      <c r="Q86" s="1510"/>
      <c r="R86" s="1510"/>
      <c r="S86" s="1510"/>
      <c r="T86" s="1510"/>
      <c r="U86" s="1510"/>
      <c r="V86" s="1511">
        <v>6189</v>
      </c>
      <c r="W86" s="1512"/>
      <c r="X86" s="1512">
        <f>SUM(V86-W86)</f>
        <v>6189</v>
      </c>
      <c r="Y86" s="1249">
        <f>IFERROR($W86/$V86, 0)</f>
        <v>0</v>
      </c>
      <c r="Z86" s="1510"/>
      <c r="AA86" s="1196">
        <v>0</v>
      </c>
      <c r="AB86" s="1196">
        <v>0</v>
      </c>
      <c r="AC86" s="1234">
        <v>0</v>
      </c>
      <c r="AD86" s="1250" t="s">
        <v>677</v>
      </c>
      <c r="AE86" s="727"/>
    </row>
    <row r="87" spans="1:31" ht="24.75" hidden="1" customHeight="1">
      <c r="A87" s="1449" t="s">
        <v>678</v>
      </c>
      <c r="B87" s="1412" t="s">
        <v>37</v>
      </c>
      <c r="C87" s="1409">
        <v>46195</v>
      </c>
      <c r="D87" s="1407"/>
      <c r="E87" s="1408"/>
      <c r="F87" s="1407"/>
      <c r="G87" s="1248"/>
      <c r="H87" s="1508">
        <v>60</v>
      </c>
      <c r="I87" s="1270" t="s">
        <v>545</v>
      </c>
      <c r="J87" s="1272" t="s">
        <v>30</v>
      </c>
      <c r="K87" s="1509"/>
      <c r="L87" s="1408"/>
      <c r="M87" s="1184" t="s">
        <v>110</v>
      </c>
      <c r="N87" s="416">
        <v>70151.5</v>
      </c>
      <c r="O87" s="1185" t="s">
        <v>110</v>
      </c>
      <c r="P87" s="1355" t="s">
        <v>32</v>
      </c>
      <c r="Q87" s="1510"/>
      <c r="R87" s="1510"/>
      <c r="S87" s="1510"/>
      <c r="T87" s="1510"/>
      <c r="U87" s="1510"/>
      <c r="V87" s="1511">
        <v>5673</v>
      </c>
      <c r="W87" s="1512"/>
      <c r="X87" s="1512">
        <f>SUM(V87-W87)</f>
        <v>5673</v>
      </c>
      <c r="Y87" s="1249">
        <f>IFERROR($W87/$V87, 0)</f>
        <v>0</v>
      </c>
      <c r="Z87" s="1510"/>
      <c r="AA87" s="1196">
        <v>0</v>
      </c>
      <c r="AB87" s="1196">
        <v>0</v>
      </c>
      <c r="AC87" s="1234">
        <v>0</v>
      </c>
      <c r="AD87" s="1250" t="s">
        <v>677</v>
      </c>
      <c r="AE87" s="727"/>
    </row>
    <row r="88" spans="1:31" ht="24.75" hidden="1" customHeight="1">
      <c r="A88" s="1449" t="s">
        <v>679</v>
      </c>
      <c r="B88" s="1412" t="s">
        <v>37</v>
      </c>
      <c r="C88" s="1409">
        <v>46195</v>
      </c>
      <c r="D88" s="1407"/>
      <c r="E88" s="1408"/>
      <c r="F88" s="1407"/>
      <c r="G88" s="1248"/>
      <c r="H88" s="1508">
        <v>70</v>
      </c>
      <c r="I88" s="1270" t="s">
        <v>545</v>
      </c>
      <c r="J88" s="1272" t="s">
        <v>30</v>
      </c>
      <c r="K88" s="1509"/>
      <c r="L88" s="1408"/>
      <c r="M88" s="1184" t="s">
        <v>110</v>
      </c>
      <c r="N88" s="416">
        <v>65362</v>
      </c>
      <c r="O88" s="1185" t="s">
        <v>110</v>
      </c>
      <c r="P88" s="1355" t="s">
        <v>32</v>
      </c>
      <c r="Q88" s="1510"/>
      <c r="R88" s="1510"/>
      <c r="S88" s="1510"/>
      <c r="T88" s="1510"/>
      <c r="U88" s="1510"/>
      <c r="V88" s="1511">
        <v>5460</v>
      </c>
      <c r="W88" s="1512"/>
      <c r="X88" s="1512">
        <f>SUM(V88-W88)</f>
        <v>5460</v>
      </c>
      <c r="Y88" s="1249">
        <f>IFERROR($W88/$V88, 0)</f>
        <v>0</v>
      </c>
      <c r="Z88" s="1510"/>
      <c r="AA88" s="1196">
        <v>0</v>
      </c>
      <c r="AB88" s="1196">
        <v>0</v>
      </c>
      <c r="AC88" s="1234">
        <v>0</v>
      </c>
      <c r="AD88" s="1250" t="s">
        <v>677</v>
      </c>
      <c r="AE88" s="727"/>
    </row>
    <row r="89" spans="1:31" ht="24.75" hidden="1"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hidden="1"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hidden="1" customHeight="1">
      <c r="A92" s="1060" t="s">
        <v>683</v>
      </c>
      <c r="B92" s="1186" t="s">
        <v>37</v>
      </c>
      <c r="C92" s="1409">
        <v>46195</v>
      </c>
      <c r="D92" s="1407"/>
      <c r="E92" s="1408"/>
      <c r="F92" s="1407"/>
      <c r="G92" s="1248"/>
      <c r="H92" s="1508">
        <v>56</v>
      </c>
      <c r="I92" s="1270" t="s">
        <v>545</v>
      </c>
      <c r="J92" s="1272" t="s">
        <v>30</v>
      </c>
      <c r="K92" s="1509"/>
      <c r="L92" s="1408"/>
      <c r="M92" s="1184" t="s">
        <v>110</v>
      </c>
      <c r="N92" s="416">
        <v>55504</v>
      </c>
      <c r="O92" s="1185" t="s">
        <v>110</v>
      </c>
      <c r="P92" s="1355" t="s">
        <v>32</v>
      </c>
      <c r="Q92" s="1510"/>
      <c r="R92" s="1510"/>
      <c r="S92" s="1510"/>
      <c r="T92" s="1510"/>
      <c r="U92" s="1510"/>
      <c r="V92" s="1511">
        <v>4652</v>
      </c>
      <c r="W92" s="1512"/>
      <c r="X92" s="1512">
        <f>SUM(V92-W92)</f>
        <v>4652</v>
      </c>
      <c r="Y92" s="1249">
        <f>IFERROR($W92/$V92, 0)</f>
        <v>0</v>
      </c>
      <c r="Z92" s="1510"/>
      <c r="AA92" s="1196">
        <v>0</v>
      </c>
      <c r="AB92" s="1196">
        <v>0</v>
      </c>
      <c r="AC92" s="1234">
        <v>0</v>
      </c>
      <c r="AD92" s="1250" t="s">
        <v>677</v>
      </c>
      <c r="AE92" s="727"/>
    </row>
    <row r="93" spans="1:31" ht="24.75" hidden="1" customHeight="1">
      <c r="A93" s="1060" t="s">
        <v>684</v>
      </c>
      <c r="B93" s="1186" t="s">
        <v>37</v>
      </c>
      <c r="C93" s="1409">
        <v>46195</v>
      </c>
      <c r="D93" s="1407"/>
      <c r="E93" s="1408"/>
      <c r="F93" s="1407"/>
      <c r="G93" s="1248"/>
      <c r="H93" s="1508">
        <v>74</v>
      </c>
      <c r="I93" s="1270" t="s">
        <v>545</v>
      </c>
      <c r="J93" s="1272" t="s">
        <v>30</v>
      </c>
      <c r="K93" s="1509"/>
      <c r="L93" s="1408"/>
      <c r="M93" s="1184" t="s">
        <v>110</v>
      </c>
      <c r="N93" s="416">
        <v>70534.5</v>
      </c>
      <c r="O93" s="1185" t="s">
        <v>110</v>
      </c>
      <c r="P93" s="1355" t="s">
        <v>32</v>
      </c>
      <c r="Q93" s="1510"/>
      <c r="R93" s="1510"/>
      <c r="S93" s="1510"/>
      <c r="T93" s="1510"/>
      <c r="U93" s="1510"/>
      <c r="V93" s="1511">
        <v>5756</v>
      </c>
      <c r="W93" s="1512"/>
      <c r="X93" s="1512">
        <f>SUM(V93-W93)</f>
        <v>5756</v>
      </c>
      <c r="Y93" s="1249">
        <f>IFERROR($W93/$V93, 0)</f>
        <v>0</v>
      </c>
      <c r="Z93" s="1510"/>
      <c r="AA93" s="1196">
        <v>0</v>
      </c>
      <c r="AB93" s="1196">
        <v>0</v>
      </c>
      <c r="AC93" s="1234">
        <v>0</v>
      </c>
      <c r="AD93" s="1250" t="s">
        <v>677</v>
      </c>
      <c r="AE93" s="727"/>
    </row>
    <row r="94" spans="1:31" ht="24.75" hidden="1" customHeight="1">
      <c r="A94" s="1316" t="s">
        <v>685</v>
      </c>
      <c r="B94" s="1412" t="s">
        <v>37</v>
      </c>
      <c r="C94" s="699">
        <v>46187</v>
      </c>
      <c r="D94" s="1407"/>
      <c r="E94" s="1408"/>
      <c r="F94" s="1407"/>
      <c r="G94" s="1248"/>
      <c r="H94" s="1508">
        <v>85</v>
      </c>
      <c r="I94" s="1270" t="s">
        <v>545</v>
      </c>
      <c r="J94" s="1272" t="s">
        <v>30</v>
      </c>
      <c r="K94" s="1386"/>
      <c r="L94" s="1247"/>
      <c r="M94" s="1184" t="s">
        <v>110</v>
      </c>
      <c r="N94" s="1387">
        <v>64590</v>
      </c>
      <c r="O94" s="1185" t="s">
        <v>110</v>
      </c>
      <c r="P94" s="1355" t="s">
        <v>32</v>
      </c>
      <c r="Q94" s="1510"/>
      <c r="R94" s="1510"/>
      <c r="S94" s="1510"/>
      <c r="T94" s="1510"/>
      <c r="U94" s="1510"/>
      <c r="V94" s="1511">
        <v>5218</v>
      </c>
      <c r="W94" s="1512"/>
      <c r="X94" s="1512">
        <f>SUM(V94-W94)</f>
        <v>5218</v>
      </c>
      <c r="Y94" s="1249">
        <f>IFERROR($W94/$V94, 0)</f>
        <v>0</v>
      </c>
      <c r="Z94" s="1510"/>
      <c r="AA94" s="697">
        <v>0</v>
      </c>
      <c r="AB94" s="736">
        <v>0</v>
      </c>
      <c r="AC94" s="735">
        <v>0</v>
      </c>
      <c r="AD94" s="1250" t="s">
        <v>670</v>
      </c>
      <c r="AE94" s="727"/>
    </row>
    <row r="95" spans="1:31" ht="24.75" hidden="1" customHeight="1">
      <c r="A95" s="1406" t="s">
        <v>686</v>
      </c>
      <c r="B95" s="1186" t="s">
        <v>37</v>
      </c>
      <c r="C95" s="1409">
        <v>46195</v>
      </c>
      <c r="D95" s="1407"/>
      <c r="E95" s="1408"/>
      <c r="F95" s="1407"/>
      <c r="G95" s="1248"/>
      <c r="H95" s="1508">
        <v>28</v>
      </c>
      <c r="I95" s="1270" t="s">
        <v>545</v>
      </c>
      <c r="J95" s="1272" t="s">
        <v>30</v>
      </c>
      <c r="K95" s="1509"/>
      <c r="L95" s="1408"/>
      <c r="M95" s="1184" t="s">
        <v>110</v>
      </c>
      <c r="N95" s="416">
        <v>27694</v>
      </c>
      <c r="O95" s="1185" t="s">
        <v>110</v>
      </c>
      <c r="P95" s="1355" t="s">
        <v>32</v>
      </c>
      <c r="Q95" s="1510"/>
      <c r="R95" s="1510"/>
      <c r="S95" s="1510"/>
      <c r="T95" s="1510"/>
      <c r="U95" s="1510"/>
      <c r="V95" s="1511">
        <v>2238</v>
      </c>
      <c r="W95" s="1512"/>
      <c r="X95" s="1512">
        <f>SUM(V95-W95)</f>
        <v>2238</v>
      </c>
      <c r="Y95" s="1249">
        <f>IFERROR($W95/$V95, 0)</f>
        <v>0</v>
      </c>
      <c r="Z95" s="1510"/>
      <c r="AA95" s="1196">
        <v>0</v>
      </c>
      <c r="AB95" s="1196">
        <v>0</v>
      </c>
      <c r="AC95" s="1234">
        <v>0</v>
      </c>
      <c r="AD95" s="1250" t="s">
        <v>677</v>
      </c>
      <c r="AE95" s="727"/>
    </row>
    <row r="96" spans="1:31" ht="24.75" hidden="1" customHeight="1">
      <c r="A96" s="1427" t="s">
        <v>687</v>
      </c>
      <c r="B96" s="1412" t="s">
        <v>37</v>
      </c>
      <c r="C96" s="1409">
        <v>46172</v>
      </c>
      <c r="D96" s="1407"/>
      <c r="E96" s="1408"/>
      <c r="F96" s="1407"/>
      <c r="G96" s="1248"/>
      <c r="H96" s="1508">
        <v>56</v>
      </c>
      <c r="I96" s="1270" t="s">
        <v>545</v>
      </c>
      <c r="J96" s="747" t="s">
        <v>33</v>
      </c>
      <c r="K96" s="1386" t="s">
        <v>688</v>
      </c>
      <c r="L96" s="1247"/>
      <c r="M96" s="1184" t="s">
        <v>238</v>
      </c>
      <c r="N96" s="1387"/>
      <c r="O96" s="1185" t="s">
        <v>110</v>
      </c>
      <c r="P96" s="1355" t="s">
        <v>32</v>
      </c>
      <c r="Q96" s="1510"/>
      <c r="R96" s="1510"/>
      <c r="S96" s="1510"/>
      <c r="T96" s="1510"/>
      <c r="U96" s="1510"/>
      <c r="V96" s="1511">
        <v>4159</v>
      </c>
      <c r="W96" s="1512"/>
      <c r="X96" s="1512">
        <f>SUM(V96-W96)</f>
        <v>4159</v>
      </c>
      <c r="Y96" s="1249">
        <f>IFERROR($W96/$V96, 0)</f>
        <v>0</v>
      </c>
      <c r="Z96" s="1510"/>
      <c r="AA96" s="697">
        <v>0</v>
      </c>
      <c r="AB96" s="736">
        <v>0</v>
      </c>
      <c r="AC96" s="735">
        <v>0</v>
      </c>
      <c r="AD96" s="1250" t="s">
        <v>689</v>
      </c>
      <c r="AE96" s="727"/>
    </row>
    <row r="97" spans="1:31" ht="24.75" hidden="1" customHeight="1">
      <c r="A97" s="1427" t="s">
        <v>690</v>
      </c>
      <c r="B97" s="1412" t="s">
        <v>37</v>
      </c>
      <c r="C97" s="1409">
        <v>46172</v>
      </c>
      <c r="D97" s="1407"/>
      <c r="E97" s="1408"/>
      <c r="F97" s="1407"/>
      <c r="G97" s="1248"/>
      <c r="H97" s="1508">
        <v>62</v>
      </c>
      <c r="I97" s="1270" t="s">
        <v>545</v>
      </c>
      <c r="J97" s="747" t="s">
        <v>33</v>
      </c>
      <c r="K97" s="1386" t="s">
        <v>688</v>
      </c>
      <c r="L97" s="1247"/>
      <c r="M97" s="1184" t="s">
        <v>238</v>
      </c>
      <c r="N97" s="1387"/>
      <c r="O97" s="1185" t="s">
        <v>110</v>
      </c>
      <c r="P97" s="1355" t="s">
        <v>32</v>
      </c>
      <c r="Q97" s="1510"/>
      <c r="R97" s="1510"/>
      <c r="S97" s="1510"/>
      <c r="T97" s="1510"/>
      <c r="U97" s="1510"/>
      <c r="V97" s="1511">
        <v>4009</v>
      </c>
      <c r="W97" s="1512"/>
      <c r="X97" s="1512">
        <f>SUM(V97-W97)</f>
        <v>4009</v>
      </c>
      <c r="Y97" s="1249">
        <f>IFERROR($W97/$V97, 0)</f>
        <v>0</v>
      </c>
      <c r="Z97" s="1510"/>
      <c r="AA97" s="697">
        <v>0</v>
      </c>
      <c r="AB97" s="736">
        <v>0</v>
      </c>
      <c r="AC97" s="735">
        <v>0</v>
      </c>
      <c r="AD97" s="1250" t="s">
        <v>689</v>
      </c>
      <c r="AE97" s="727"/>
    </row>
    <row r="98" spans="1:31" ht="24.75" hidden="1" customHeight="1">
      <c r="A98" s="1406" t="s">
        <v>691</v>
      </c>
      <c r="B98" s="1186" t="s">
        <v>37</v>
      </c>
      <c r="C98" s="1409">
        <v>46195</v>
      </c>
      <c r="D98" s="1407"/>
      <c r="E98" s="1408"/>
      <c r="F98" s="1407"/>
      <c r="G98" s="1248"/>
      <c r="H98" s="1508">
        <v>0</v>
      </c>
      <c r="I98" s="1270" t="s">
        <v>545</v>
      </c>
      <c r="J98" s="1272" t="s">
        <v>30</v>
      </c>
      <c r="K98" s="1509"/>
      <c r="L98" s="1408"/>
      <c r="M98" s="1184" t="s">
        <v>110</v>
      </c>
      <c r="N98" s="416">
        <v>75219.199999999997</v>
      </c>
      <c r="O98" s="1185" t="s">
        <v>110</v>
      </c>
      <c r="P98" s="1355" t="s">
        <v>32</v>
      </c>
      <c r="Q98" s="1510"/>
      <c r="R98" s="1510"/>
      <c r="S98" s="1510"/>
      <c r="T98" s="1510"/>
      <c r="U98" s="1510"/>
      <c r="V98" s="1511">
        <v>5902</v>
      </c>
      <c r="W98" s="1512"/>
      <c r="X98" s="1512">
        <f>SUM(V98-W98)</f>
        <v>5902</v>
      </c>
      <c r="Y98" s="1249">
        <f>IFERROR($W98/$V98, 0)</f>
        <v>0</v>
      </c>
      <c r="Z98" s="1510"/>
      <c r="AA98" s="1196">
        <v>0</v>
      </c>
      <c r="AB98" s="1196">
        <v>0</v>
      </c>
      <c r="AC98" s="1234">
        <v>0</v>
      </c>
      <c r="AD98" s="1250" t="s">
        <v>677</v>
      </c>
      <c r="AE98" s="727"/>
    </row>
    <row r="99" spans="1:31" ht="24.75" hidden="1"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hidden="1" customHeight="1">
      <c r="A100" s="1422" t="s">
        <v>694</v>
      </c>
      <c r="B100" s="1065" t="s">
        <v>40</v>
      </c>
      <c r="C100" s="1409">
        <v>46172</v>
      </c>
      <c r="D100" s="1407" t="s">
        <v>52</v>
      </c>
      <c r="E100" s="1408">
        <v>46142</v>
      </c>
      <c r="F100" s="1407" t="s">
        <v>51</v>
      </c>
      <c r="G100" s="1248"/>
      <c r="H100" s="1508">
        <v>79</v>
      </c>
      <c r="I100" s="304" t="s">
        <v>545</v>
      </c>
      <c r="J100" s="747" t="s">
        <v>30</v>
      </c>
      <c r="K100" s="1509"/>
      <c r="L100" s="1408"/>
      <c r="M100" s="1184" t="s">
        <v>110</v>
      </c>
      <c r="N100" s="1387">
        <v>73533</v>
      </c>
      <c r="O100" s="1185" t="s">
        <v>110</v>
      </c>
      <c r="P100" s="1355" t="s">
        <v>35</v>
      </c>
      <c r="Q100" s="1510">
        <v>46147</v>
      </c>
      <c r="R100" s="1510"/>
      <c r="S100" s="1510"/>
      <c r="T100" s="1510"/>
      <c r="U100" s="1510"/>
      <c r="V100" s="1511">
        <v>5974</v>
      </c>
      <c r="W100" s="1512"/>
      <c r="X100" s="1512">
        <f>SUM(V100-W100)</f>
        <v>5974</v>
      </c>
      <c r="Y100" s="1249">
        <f>IFERROR($W100/$V100, 0)</f>
        <v>0</v>
      </c>
      <c r="Z100" s="1510"/>
      <c r="AA100" s="697">
        <v>0</v>
      </c>
      <c r="AB100" s="697">
        <v>0</v>
      </c>
      <c r="AC100" s="1059">
        <v>0</v>
      </c>
      <c r="AD100" s="1250" t="s">
        <v>623</v>
      </c>
      <c r="AE100" s="727"/>
    </row>
    <row r="101" spans="1:31" ht="24.75" hidden="1"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hidden="1"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hidden="1"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hidden="1"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hidden="1"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hidden="1"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hidden="1"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F4">
        <v>1049</v>
      </c>
      <c r="G4">
        <v>1049</v>
      </c>
      <c r="J4" s="12" t="s">
        <v>1473</v>
      </c>
      <c r="K4" t="s">
        <v>48</v>
      </c>
      <c r="N4" s="12" t="s">
        <v>1473</v>
      </c>
      <c r="O4" t="s">
        <v>1474</v>
      </c>
      <c r="P4" t="s">
        <v>1475</v>
      </c>
      <c r="Q4" t="s">
        <v>1476</v>
      </c>
      <c r="R4" t="s">
        <v>473</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473</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473</v>
      </c>
      <c r="O13">
        <v>50898</v>
      </c>
      <c r="P13">
        <v>153120</v>
      </c>
      <c r="Q13">
        <v>118737</v>
      </c>
      <c r="R13">
        <v>322755</v>
      </c>
    </row>
    <row r="14" spans="1:18">
      <c r="J14" t="s">
        <v>942</v>
      </c>
      <c r="K14">
        <v>13034</v>
      </c>
    </row>
    <row r="15" spans="1:18">
      <c r="A15" s="12" t="s">
        <v>1470</v>
      </c>
      <c r="B15" s="12" t="s">
        <v>1469</v>
      </c>
      <c r="J15" t="s">
        <v>472</v>
      </c>
      <c r="K15">
        <v>4828</v>
      </c>
    </row>
    <row r="16" spans="1:18">
      <c r="A16" s="12" t="s">
        <v>1471</v>
      </c>
      <c r="B16" s="48">
        <v>45705</v>
      </c>
      <c r="C16" s="48">
        <v>45706</v>
      </c>
      <c r="D16" s="48">
        <v>45707</v>
      </c>
      <c r="E16" s="48">
        <v>45708</v>
      </c>
      <c r="F16" s="48">
        <v>45709</v>
      </c>
      <c r="G16" t="s">
        <v>473</v>
      </c>
      <c r="J16" t="s">
        <v>1240</v>
      </c>
      <c r="K16">
        <v>6718</v>
      </c>
    </row>
    <row r="17" spans="1:11">
      <c r="A17" t="s">
        <v>294</v>
      </c>
      <c r="E17">
        <v>547</v>
      </c>
      <c r="F17">
        <v>792</v>
      </c>
      <c r="G17">
        <v>1339</v>
      </c>
      <c r="J17" t="s">
        <v>920</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473</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473</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473</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473</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473</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505</v>
      </c>
    </row>
    <row r="509" spans="1:7">
      <c r="A509" t="s">
        <v>223</v>
      </c>
      <c r="D509">
        <v>610</v>
      </c>
      <c r="E509">
        <v>2523</v>
      </c>
      <c r="G509">
        <v>3133</v>
      </c>
    </row>
    <row r="510" spans="1:7">
      <c r="A510" t="s">
        <v>1504</v>
      </c>
    </row>
    <row r="511" spans="1:7">
      <c r="A511" t="s">
        <v>473</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473</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473</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473</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473</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509</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473</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473</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473</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473</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473</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473</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473</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473</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473</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796</v>
      </c>
      <c r="D954">
        <v>711</v>
      </c>
      <c r="E954">
        <v>325</v>
      </c>
      <c r="F954">
        <v>430</v>
      </c>
      <c r="G954">
        <v>1466</v>
      </c>
    </row>
    <row r="955" spans="1:7">
      <c r="A955" t="s">
        <v>849</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473</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796</v>
      </c>
      <c r="E977">
        <v>195</v>
      </c>
      <c r="G977">
        <v>195</v>
      </c>
    </row>
    <row r="978" spans="1:7">
      <c r="A978" t="s">
        <v>849</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851</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473</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473</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473</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837</v>
      </c>
      <c r="D1100">
        <v>817</v>
      </c>
      <c r="E1100">
        <v>1820</v>
      </c>
      <c r="G1100">
        <v>2637</v>
      </c>
    </row>
    <row r="1101" spans="1:7">
      <c r="A1101" t="s">
        <v>1046</v>
      </c>
      <c r="E1101">
        <v>1351</v>
      </c>
      <c r="G1101">
        <v>1351</v>
      </c>
    </row>
    <row r="1102" spans="1:7">
      <c r="A1102" t="s">
        <v>843</v>
      </c>
      <c r="F1102">
        <v>1832</v>
      </c>
      <c r="G1102">
        <v>1832</v>
      </c>
    </row>
    <row r="1103" spans="1:7">
      <c r="A1103" t="s">
        <v>473</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843</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853</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473</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843</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473</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843</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473</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840</v>
      </c>
      <c r="F1197">
        <v>1319</v>
      </c>
      <c r="G1197">
        <v>1319</v>
      </c>
    </row>
    <row r="1198" spans="1:7">
      <c r="A1198" t="s">
        <v>473</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840</v>
      </c>
      <c r="B1217">
        <v>926</v>
      </c>
      <c r="C1217">
        <v>1128</v>
      </c>
      <c r="D1217">
        <v>1082</v>
      </c>
      <c r="E1217">
        <v>1325</v>
      </c>
      <c r="F1217">
        <v>441</v>
      </c>
      <c r="G1217">
        <v>4902</v>
      </c>
    </row>
    <row r="1218" spans="1:7">
      <c r="A1218" t="s">
        <v>517</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517</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660</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666</v>
      </c>
      <c r="D1256">
        <v>2000</v>
      </c>
      <c r="E1256">
        <v>970</v>
      </c>
      <c r="G1256">
        <v>2970</v>
      </c>
    </row>
    <row r="1257" spans="1:7">
      <c r="A1257" t="s">
        <v>933</v>
      </c>
      <c r="E1257">
        <v>2031</v>
      </c>
      <c r="F1257">
        <v>845</v>
      </c>
      <c r="G1257">
        <v>2876</v>
      </c>
    </row>
    <row r="1258" spans="1:7">
      <c r="A1258" t="s">
        <v>473</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846</v>
      </c>
      <c r="E1290">
        <v>1468</v>
      </c>
      <c r="F1290">
        <v>1637</v>
      </c>
      <c r="G1290">
        <v>3105</v>
      </c>
    </row>
    <row r="1291" spans="1:7">
      <c r="A1291" t="s">
        <v>473</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926</v>
      </c>
    </row>
    <row r="1299" spans="1:7">
      <c r="A1299" t="s">
        <v>1351</v>
      </c>
      <c r="E1299">
        <v>253</v>
      </c>
      <c r="G1299">
        <v>253</v>
      </c>
    </row>
    <row r="1300" spans="1:7">
      <c r="A1300" t="s">
        <v>958</v>
      </c>
    </row>
    <row r="1301" spans="1:7">
      <c r="A1301" t="s">
        <v>517</v>
      </c>
    </row>
    <row r="1302" spans="1:7">
      <c r="A1302" t="s">
        <v>1535</v>
      </c>
    </row>
    <row r="1303" spans="1:7">
      <c r="A1303" t="s">
        <v>1536</v>
      </c>
    </row>
    <row r="1304" spans="1:7">
      <c r="A1304" t="s">
        <v>660</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846</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473</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830</v>
      </c>
      <c r="D1328">
        <v>753</v>
      </c>
      <c r="E1328">
        <v>1289</v>
      </c>
      <c r="G1328">
        <v>2042</v>
      </c>
    </row>
    <row r="1329" spans="1:7">
      <c r="A1329" t="s">
        <v>663</v>
      </c>
      <c r="D1329">
        <v>2073</v>
      </c>
      <c r="E1329">
        <v>1342</v>
      </c>
      <c r="F1329">
        <v>1601</v>
      </c>
      <c r="G1329">
        <v>5016</v>
      </c>
    </row>
    <row r="1330" spans="1:7">
      <c r="A1330" t="s">
        <v>473</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781</v>
      </c>
      <c r="F1344">
        <v>45</v>
      </c>
      <c r="G1344">
        <v>45</v>
      </c>
    </row>
    <row r="1345" spans="1:7">
      <c r="A1345" t="s">
        <v>1539</v>
      </c>
      <c r="D1345">
        <v>187</v>
      </c>
      <c r="E1345">
        <v>300</v>
      </c>
      <c r="G1345">
        <v>487</v>
      </c>
    </row>
    <row r="1346" spans="1:7">
      <c r="A1346" t="s">
        <v>473</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660</v>
      </c>
      <c r="D1353">
        <v>667</v>
      </c>
      <c r="G1353">
        <v>667</v>
      </c>
    </row>
    <row r="1354" spans="1:7">
      <c r="A1354" t="s">
        <v>1014</v>
      </c>
      <c r="B1354">
        <v>1044</v>
      </c>
      <c r="G1354">
        <v>1044</v>
      </c>
    </row>
    <row r="1355" spans="1:7">
      <c r="A1355" t="s">
        <v>830</v>
      </c>
      <c r="C1355">
        <v>1062</v>
      </c>
      <c r="D1355">
        <v>1318</v>
      </c>
      <c r="E1355">
        <v>1165</v>
      </c>
      <c r="G1355">
        <v>3545</v>
      </c>
    </row>
    <row r="1356" spans="1:7">
      <c r="A1356" t="s">
        <v>663</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473</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C1367">
        <v>179</v>
      </c>
      <c r="G1367">
        <v>179</v>
      </c>
    </row>
    <row r="1368" spans="1:7">
      <c r="A1368" t="s">
        <v>974</v>
      </c>
    </row>
    <row r="1369" spans="1:7">
      <c r="A1369" t="s">
        <v>1014</v>
      </c>
    </row>
    <row r="1370" spans="1:7">
      <c r="A1370" t="s">
        <v>830</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473</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822</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473</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833</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827</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473</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row>
    <row r="1416" spans="1:7">
      <c r="A1416" t="s">
        <v>510</v>
      </c>
    </row>
    <row r="1417" spans="1:7">
      <c r="A1417" t="s">
        <v>926</v>
      </c>
      <c r="E1417">
        <v>438</v>
      </c>
      <c r="G1417">
        <v>438</v>
      </c>
    </row>
    <row r="1418" spans="1:7">
      <c r="A1418" t="s">
        <v>949</v>
      </c>
    </row>
    <row r="1419" spans="1:7">
      <c r="A1419" t="s">
        <v>833</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834</v>
      </c>
      <c r="D1425">
        <v>172</v>
      </c>
      <c r="G1425">
        <v>172</v>
      </c>
    </row>
    <row r="1426" spans="1:7">
      <c r="A1426" t="s">
        <v>860</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473</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row>
    <row r="1436" spans="1:7">
      <c r="A1436" t="s">
        <v>833</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809</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473</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809</v>
      </c>
      <c r="C1456">
        <v>400</v>
      </c>
      <c r="G1456">
        <v>400</v>
      </c>
    </row>
    <row r="1457" spans="1:7">
      <c r="A1457" t="s">
        <v>1217</v>
      </c>
    </row>
    <row r="1458" spans="1:7">
      <c r="A1458" t="s">
        <v>1222</v>
      </c>
    </row>
    <row r="1459" spans="1:7">
      <c r="A1459" t="s">
        <v>885</v>
      </c>
    </row>
    <row r="1460" spans="1:7">
      <c r="A1460" t="s">
        <v>894</v>
      </c>
    </row>
    <row r="1461" spans="1:7">
      <c r="A1461" t="s">
        <v>814</v>
      </c>
      <c r="B1461">
        <v>1360</v>
      </c>
      <c r="G1461">
        <v>1360</v>
      </c>
    </row>
    <row r="1462" spans="1:7">
      <c r="A1462" t="s">
        <v>888</v>
      </c>
      <c r="C1462">
        <v>102</v>
      </c>
      <c r="G1462">
        <v>102</v>
      </c>
    </row>
    <row r="1463" spans="1:7">
      <c r="A1463" t="s">
        <v>891</v>
      </c>
      <c r="C1463">
        <v>417</v>
      </c>
      <c r="G1463">
        <v>417</v>
      </c>
    </row>
    <row r="1464" spans="1:7">
      <c r="A1464" t="s">
        <v>820</v>
      </c>
      <c r="D1464">
        <v>1036</v>
      </c>
      <c r="G1464">
        <v>1036</v>
      </c>
    </row>
    <row r="1465" spans="1:7">
      <c r="A1465" t="s">
        <v>824</v>
      </c>
      <c r="F1465">
        <v>891</v>
      </c>
      <c r="G1465">
        <v>891</v>
      </c>
    </row>
    <row r="1466" spans="1:7">
      <c r="A1466" t="s">
        <v>473</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F1471">
        <v>67</v>
      </c>
      <c r="G1471">
        <v>67</v>
      </c>
    </row>
    <row r="1472" spans="1:7">
      <c r="A1472" t="s">
        <v>1214</v>
      </c>
    </row>
    <row r="1473" spans="1:7">
      <c r="A1473" t="s">
        <v>809</v>
      </c>
    </row>
    <row r="1474" spans="1:7">
      <c r="A1474" t="s">
        <v>814</v>
      </c>
    </row>
    <row r="1475" spans="1:7">
      <c r="A1475" t="s">
        <v>888</v>
      </c>
    </row>
    <row r="1476" spans="1:7">
      <c r="A1476" t="s">
        <v>891</v>
      </c>
    </row>
    <row r="1477" spans="1:7">
      <c r="A1477" t="s">
        <v>824</v>
      </c>
      <c r="B1477">
        <v>2719</v>
      </c>
      <c r="C1477">
        <v>2206</v>
      </c>
      <c r="D1477">
        <v>2612</v>
      </c>
      <c r="E1477">
        <v>1765</v>
      </c>
      <c r="F1477">
        <v>1356</v>
      </c>
      <c r="G1477">
        <v>10658</v>
      </c>
    </row>
    <row r="1478" spans="1:7">
      <c r="A1478" t="s">
        <v>1546</v>
      </c>
    </row>
    <row r="1479" spans="1:7">
      <c r="A1479" t="s">
        <v>793</v>
      </c>
      <c r="E1479">
        <v>407</v>
      </c>
      <c r="G1479">
        <v>407</v>
      </c>
    </row>
    <row r="1480" spans="1:7">
      <c r="A1480" t="s">
        <v>473</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F1485">
        <v>70</v>
      </c>
      <c r="G1485">
        <v>70</v>
      </c>
    </row>
    <row r="1486" spans="1:7">
      <c r="A1486" t="s">
        <v>834</v>
      </c>
      <c r="B1486">
        <v>572</v>
      </c>
      <c r="C1486">
        <v>776</v>
      </c>
      <c r="D1486">
        <v>1009</v>
      </c>
      <c r="E1486">
        <v>770</v>
      </c>
      <c r="G1486">
        <v>3127</v>
      </c>
    </row>
    <row r="1487" spans="1:7">
      <c r="A1487" t="s">
        <v>820</v>
      </c>
    </row>
    <row r="1488" spans="1:7">
      <c r="A1488" t="s">
        <v>824</v>
      </c>
      <c r="B1488">
        <v>1212</v>
      </c>
      <c r="C1488">
        <v>866</v>
      </c>
      <c r="D1488">
        <v>969</v>
      </c>
      <c r="E1488">
        <v>262</v>
      </c>
      <c r="G1488">
        <v>3309</v>
      </c>
    </row>
    <row r="1489" spans="1:7">
      <c r="A1489" t="s">
        <v>793</v>
      </c>
      <c r="B1489">
        <v>940</v>
      </c>
      <c r="C1489">
        <v>1575</v>
      </c>
      <c r="D1489">
        <v>507</v>
      </c>
      <c r="F1489">
        <v>354</v>
      </c>
      <c r="G1489">
        <v>3376</v>
      </c>
    </row>
    <row r="1490" spans="1:7">
      <c r="A1490" t="s">
        <v>807</v>
      </c>
      <c r="E1490">
        <v>2434</v>
      </c>
      <c r="G1490">
        <v>2434</v>
      </c>
    </row>
    <row r="1491" spans="1:7">
      <c r="A1491" t="s">
        <v>787</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863</v>
      </c>
      <c r="D1495">
        <v>390</v>
      </c>
      <c r="F1495">
        <v>8</v>
      </c>
      <c r="G1495">
        <v>398</v>
      </c>
    </row>
    <row r="1496" spans="1:7">
      <c r="A1496" t="s">
        <v>867</v>
      </c>
      <c r="D1496">
        <v>454</v>
      </c>
      <c r="E1496">
        <v>285</v>
      </c>
      <c r="F1496">
        <v>33</v>
      </c>
      <c r="G1496">
        <v>772</v>
      </c>
    </row>
    <row r="1497" spans="1:7">
      <c r="A1497" t="s">
        <v>765</v>
      </c>
      <c r="D1497">
        <v>544</v>
      </c>
      <c r="E1497">
        <v>723</v>
      </c>
      <c r="F1497">
        <v>563</v>
      </c>
      <c r="G1497">
        <v>1830</v>
      </c>
    </row>
    <row r="1498" spans="1:7">
      <c r="A1498" t="s">
        <v>876</v>
      </c>
      <c r="C1498">
        <v>3749</v>
      </c>
      <c r="G1498">
        <v>3749</v>
      </c>
    </row>
    <row r="1499" spans="1:7">
      <c r="A1499" t="s">
        <v>804</v>
      </c>
      <c r="F1499">
        <v>1587</v>
      </c>
      <c r="G1499">
        <v>1587</v>
      </c>
    </row>
    <row r="1500" spans="1:7">
      <c r="A1500" t="s">
        <v>856</v>
      </c>
      <c r="F1500">
        <v>1085</v>
      </c>
      <c r="G1500">
        <v>1085</v>
      </c>
    </row>
    <row r="1501" spans="1:7">
      <c r="A1501" t="s">
        <v>473</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v>380</v>
      </c>
      <c r="G1506">
        <v>380</v>
      </c>
    </row>
    <row r="1507" spans="1:7">
      <c r="A1507" t="s">
        <v>827</v>
      </c>
      <c r="B1507">
        <v>245</v>
      </c>
      <c r="G1507">
        <v>245</v>
      </c>
    </row>
    <row r="1508" spans="1:7">
      <c r="A1508" t="s">
        <v>793</v>
      </c>
      <c r="B1508">
        <v>864</v>
      </c>
      <c r="C1508">
        <v>674</v>
      </c>
      <c r="D1508">
        <v>724</v>
      </c>
      <c r="E1508">
        <v>165</v>
      </c>
      <c r="G1508">
        <v>2427</v>
      </c>
    </row>
    <row r="1509" spans="1:7">
      <c r="A1509" t="s">
        <v>807</v>
      </c>
      <c r="D1509">
        <v>1012</v>
      </c>
      <c r="G1509">
        <v>1012</v>
      </c>
    </row>
    <row r="1510" spans="1:7">
      <c r="A1510" t="s">
        <v>787</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765</v>
      </c>
      <c r="B1513">
        <v>1246</v>
      </c>
      <c r="G1513">
        <v>1246</v>
      </c>
    </row>
    <row r="1514" spans="1:7">
      <c r="A1514" t="s">
        <v>804</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1547</v>
      </c>
      <c r="D1517">
        <v>641</v>
      </c>
      <c r="G1517">
        <v>641</v>
      </c>
    </row>
    <row r="1518" spans="1:7">
      <c r="A1518" t="s">
        <v>802</v>
      </c>
      <c r="D1518">
        <v>947</v>
      </c>
      <c r="E1518">
        <v>1381</v>
      </c>
      <c r="G1518">
        <v>2328</v>
      </c>
    </row>
    <row r="1519" spans="1:7">
      <c r="A1519" t="s">
        <v>790</v>
      </c>
      <c r="C1519">
        <v>2304</v>
      </c>
      <c r="D1519">
        <v>1216</v>
      </c>
      <c r="E1519">
        <v>2932</v>
      </c>
      <c r="G1519">
        <v>6452</v>
      </c>
    </row>
    <row r="1520" spans="1:7">
      <c r="A1520" t="s">
        <v>767</v>
      </c>
      <c r="C1520">
        <v>708</v>
      </c>
      <c r="D1520">
        <v>697</v>
      </c>
      <c r="G1520">
        <v>1405</v>
      </c>
    </row>
    <row r="1521" spans="1:7">
      <c r="A1521" t="s">
        <v>473</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E1526">
        <v>513</v>
      </c>
      <c r="G1526">
        <v>513</v>
      </c>
    </row>
    <row r="1527" spans="1:7">
      <c r="A1527" t="s">
        <v>824</v>
      </c>
    </row>
    <row r="1528" spans="1:7">
      <c r="A1528" t="s">
        <v>807</v>
      </c>
      <c r="B1528">
        <v>757</v>
      </c>
      <c r="G1528">
        <v>757</v>
      </c>
    </row>
    <row r="1529" spans="1:7">
      <c r="A1529" t="s">
        <v>787</v>
      </c>
      <c r="C1529">
        <v>110</v>
      </c>
      <c r="G1529">
        <v>110</v>
      </c>
    </row>
    <row r="1530" spans="1:7">
      <c r="A1530" t="s">
        <v>765</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802</v>
      </c>
      <c r="B1534">
        <v>897</v>
      </c>
      <c r="C1534">
        <v>408</v>
      </c>
      <c r="G1534">
        <v>1305</v>
      </c>
    </row>
    <row r="1535" spans="1:7">
      <c r="A1535" t="s">
        <v>790</v>
      </c>
      <c r="B1535">
        <v>350</v>
      </c>
      <c r="G1535">
        <v>350</v>
      </c>
    </row>
    <row r="1536" spans="1:7">
      <c r="A1536" t="s">
        <v>767</v>
      </c>
      <c r="D1536">
        <v>140</v>
      </c>
      <c r="G1536">
        <v>140</v>
      </c>
    </row>
    <row r="1537" spans="1:7">
      <c r="A1537" t="s">
        <v>858</v>
      </c>
      <c r="C1537">
        <v>1174</v>
      </c>
      <c r="D1537">
        <v>1060</v>
      </c>
      <c r="E1537">
        <v>818</v>
      </c>
      <c r="F1537">
        <v>441</v>
      </c>
      <c r="G1537">
        <v>3493</v>
      </c>
    </row>
    <row r="1538" spans="1:7">
      <c r="A1538" t="s">
        <v>700</v>
      </c>
      <c r="C1538">
        <v>521</v>
      </c>
      <c r="D1538">
        <v>701</v>
      </c>
      <c r="E1538">
        <v>707</v>
      </c>
      <c r="F1538">
        <v>512</v>
      </c>
      <c r="G1538">
        <v>2441</v>
      </c>
    </row>
    <row r="1539" spans="1:7">
      <c r="A1539" t="s">
        <v>799</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473</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D1547">
        <v>427</v>
      </c>
      <c r="G1547">
        <v>427</v>
      </c>
    </row>
    <row r="1548" spans="1:7">
      <c r="A1548" t="s">
        <v>781</v>
      </c>
    </row>
    <row r="1549" spans="1:7">
      <c r="A1549" t="s">
        <v>822</v>
      </c>
      <c r="D1549">
        <v>258</v>
      </c>
      <c r="G1549">
        <v>258</v>
      </c>
    </row>
    <row r="1550" spans="1:7">
      <c r="A1550" t="s">
        <v>807</v>
      </c>
      <c r="B1550">
        <v>1627</v>
      </c>
      <c r="G1550">
        <v>1627</v>
      </c>
    </row>
    <row r="1551" spans="1:7">
      <c r="A1551" t="s">
        <v>878</v>
      </c>
      <c r="E1551">
        <v>110</v>
      </c>
      <c r="G1551">
        <v>110</v>
      </c>
    </row>
    <row r="1552" spans="1:7">
      <c r="A1552" t="s">
        <v>765</v>
      </c>
      <c r="B1552">
        <v>114</v>
      </c>
      <c r="G1552">
        <v>114</v>
      </c>
    </row>
    <row r="1553" spans="1:7">
      <c r="A1553" t="s">
        <v>874</v>
      </c>
      <c r="B1553">
        <v>217</v>
      </c>
      <c r="G1553">
        <v>217</v>
      </c>
    </row>
    <row r="1554" spans="1:7">
      <c r="A1554" t="s">
        <v>802</v>
      </c>
      <c r="C1554">
        <v>2700</v>
      </c>
      <c r="G1554">
        <v>2700</v>
      </c>
    </row>
    <row r="1555" spans="1:7">
      <c r="A1555" t="s">
        <v>767</v>
      </c>
      <c r="B1555">
        <v>763</v>
      </c>
      <c r="C1555">
        <v>745</v>
      </c>
      <c r="D1555">
        <v>673</v>
      </c>
      <c r="G1555">
        <v>2181</v>
      </c>
    </row>
    <row r="1556" spans="1:7">
      <c r="A1556" t="s">
        <v>858</v>
      </c>
      <c r="C1556">
        <v>679</v>
      </c>
      <c r="D1556">
        <v>263</v>
      </c>
      <c r="E1556">
        <v>46</v>
      </c>
      <c r="G1556">
        <v>988</v>
      </c>
    </row>
    <row r="1557" spans="1:7">
      <c r="A1557" t="s">
        <v>700</v>
      </c>
    </row>
    <row r="1558" spans="1:7">
      <c r="A1558" t="s">
        <v>799</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880</v>
      </c>
      <c r="D1565">
        <v>73</v>
      </c>
      <c r="E1565">
        <v>35</v>
      </c>
      <c r="G1565">
        <v>108</v>
      </c>
    </row>
    <row r="1566" spans="1:7">
      <c r="A1566" t="s">
        <v>779</v>
      </c>
      <c r="D1566">
        <v>292</v>
      </c>
      <c r="G1566">
        <v>292</v>
      </c>
    </row>
    <row r="1567" spans="1:7">
      <c r="A1567" t="s">
        <v>811</v>
      </c>
      <c r="E1567">
        <v>145</v>
      </c>
      <c r="G1567">
        <v>145</v>
      </c>
    </row>
    <row r="1568" spans="1:7">
      <c r="A1568" t="s">
        <v>647</v>
      </c>
      <c r="F1568">
        <v>225</v>
      </c>
      <c r="G1568">
        <v>225</v>
      </c>
    </row>
    <row r="1569" spans="1:7">
      <c r="A1569" t="s">
        <v>473</v>
      </c>
      <c r="B1569">
        <v>4799</v>
      </c>
      <c r="C1569">
        <v>6671</v>
      </c>
      <c r="D1569">
        <v>5512</v>
      </c>
      <c r="E1569">
        <v>4699</v>
      </c>
      <c r="F1569">
        <v>3311</v>
      </c>
      <c r="G1569">
        <v>24992</v>
      </c>
    </row>
    <row r="1572" spans="1:7">
      <c r="A1572" s="12" t="s">
        <v>1470</v>
      </c>
      <c r="B1572" s="12" t="s">
        <v>1469</v>
      </c>
    </row>
    <row r="1573" spans="1:7">
      <c r="A1573" s="12" t="s">
        <v>1471</v>
      </c>
      <c r="B1573" s="48">
        <v>46160</v>
      </c>
      <c r="C1573" t="s">
        <v>473</v>
      </c>
    </row>
    <row r="1574" spans="1:7">
      <c r="A1574" t="s">
        <v>452</v>
      </c>
    </row>
    <row r="1575" spans="1:7">
      <c r="A1575"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4C5A2BF-EAE0-4A96-BFC3-FE936B26EA0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2026-05-17T16:18:01Z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