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89" r:id="rId12"/>
    <pivotCache cacheId="2290" r:id="rId13"/>
    <pivotCache cacheId="2291" r:id="rId14"/>
    <pivotCache cacheId="2292" r:id="rId15"/>
    <pivotCache cacheId="22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6" i="30"/>
  <c r="V25" i="30"/>
  <c r="V187" i="30"/>
  <c r="V327" i="30"/>
  <c r="V180" i="30"/>
  <c r="V314" i="30"/>
  <c r="V30" i="30"/>
  <c r="V190" i="30"/>
  <c r="V181" i="30"/>
  <c r="V182" i="30"/>
  <c r="V317" i="30"/>
  <c r="V192" i="30"/>
  <c r="V349" i="30"/>
  <c r="V194" i="30"/>
  <c r="V34" i="30"/>
  <c r="V8" i="30"/>
  <c r="V36" i="30"/>
  <c r="V27" i="30"/>
  <c r="V5" i="30"/>
  <c r="V12" i="30"/>
  <c r="V11" i="30"/>
  <c r="V188" i="30"/>
  <c r="V193" i="30"/>
  <c r="V325" i="30"/>
  <c r="V184" i="30"/>
  <c r="V191" i="30"/>
  <c r="V33" i="30"/>
  <c r="V156" i="30"/>
  <c r="V189" i="30"/>
  <c r="V329" i="30"/>
  <c r="V24" i="30"/>
  <c r="V155"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<sst xmlns="http://schemas.openxmlformats.org/spreadsheetml/2006/main" count="24041" uniqueCount="2886">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</sst>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1" t="s">
        <v>0</v>
      </c>
      <c r="B1" s="1631"/>
      <c r="C1" s="1631"/>
      <c r="D1" s="1631"/>
      <c r="E1" s="1631"/>
      <c r="F1" s="1631"/>
      <c r="G1" s="1631"/>
      <c r="H1" s="1631"/>
      <c r="I1" s="1631"/>
      <c r="J1" s="1631"/>
      <c r="K1" s="1631"/>
      <c r="L1" s="1631"/>
      <c r="M1" s="1631"/>
      <c r="N1" s="1631"/>
      <c r="O1" s="1631"/>
      <c r="P1" s="1631"/>
      <c r="Q1" s="1005"/>
      <c r="S1" s="1573"/>
      <c r="T1" s="1573"/>
      <c r="U1" s="1573"/>
      <c r="V1" s="1573"/>
      <c r="W1" s="1005"/>
      <c r="X1" s="1005"/>
      <c r="Y1" s="1005"/>
      <c r="Z1" s="1005"/>
    </row>
    <row r="2" spans="1:26" ht="24.95" customHeight="1">
      <c r="A2" s="1632" t="str">
        <f ca="1">"Last Updated: "&amp;TEXT(NOW(),"MM/DD/YYYY  h:mm AM/PM")</f>
        <v>Last Updated: 07/16/2026  6:37 PM</v>
      </c>
      <c r="B2" s="1632"/>
      <c r="C2" s="1632"/>
      <c r="D2" s="1632"/>
      <c r="E2" s="1632"/>
      <c r="F2" s="1632"/>
      <c r="G2" s="1632"/>
      <c r="H2" s="1632"/>
      <c r="I2" s="1632"/>
      <c r="J2" s="1632"/>
      <c r="K2" s="1632"/>
      <c r="L2" s="1632"/>
      <c r="M2" s="1632"/>
      <c r="N2" s="1632"/>
      <c r="O2" s="1632"/>
      <c r="P2" s="1632"/>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8" t="s">
        <v>1</v>
      </c>
      <c r="B4" s="1628"/>
      <c r="C4" s="1628"/>
      <c r="D4" s="1628"/>
      <c r="E4" s="1628"/>
      <c r="F4" s="1628"/>
      <c r="G4" s="1628"/>
      <c r="H4" s="1628"/>
      <c r="I4" s="1628"/>
      <c r="J4" s="1628"/>
      <c r="K4" s="1628"/>
      <c r="L4" s="1628"/>
      <c r="M4" s="1628"/>
      <c r="N4" s="1628"/>
      <c r="O4" s="1628"/>
      <c r="P4" s="1628"/>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3" t="s">
        <v>7</v>
      </c>
      <c r="B7" s="1633"/>
      <c r="C7" s="1633"/>
      <c r="D7" s="1633"/>
      <c r="E7" s="1633"/>
      <c r="F7" s="1633"/>
      <c r="G7" s="1633"/>
      <c r="H7" s="1633"/>
      <c r="I7" s="1633"/>
      <c r="J7" s="1633"/>
      <c r="K7" s="1633"/>
      <c r="L7" s="1633"/>
      <c r="M7" s="1633"/>
      <c r="N7" s="1633"/>
      <c r="O7" s="1633"/>
      <c r="P7" s="1633"/>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4" t="s">
        <v>8</v>
      </c>
      <c r="B9" s="1634"/>
      <c r="C9" s="1005"/>
      <c r="D9" s="1629" t="s">
        <v>9</v>
      </c>
      <c r="E9" s="1629"/>
      <c r="F9" s="1629"/>
      <c r="G9" s="1005"/>
      <c r="H9" s="1629" t="s">
        <v>10</v>
      </c>
      <c r="I9" s="1629"/>
      <c r="J9" s="1629"/>
      <c r="K9" s="1005"/>
      <c r="L9" s="1629" t="s">
        <v>11</v>
      </c>
      <c r="M9" s="1629"/>
      <c r="N9" s="1629"/>
      <c r="O9" s="1005"/>
      <c r="P9" s="1005"/>
      <c r="Q9" s="1005"/>
      <c r="R9" s="1573"/>
      <c r="S9" s="1573"/>
      <c r="T9" s="1573"/>
      <c r="U9" s="1573"/>
      <c r="V9" s="1573"/>
      <c r="W9" s="1005"/>
      <c r="X9" s="1005"/>
      <c r="Y9" s="1005"/>
      <c r="Z9" s="1005"/>
    </row>
    <row r="10" spans="1:26" ht="50.1" customHeight="1">
      <c r="A10" s="1635"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5"/>
      <c r="C10" s="1005"/>
      <c r="D10" s="1635"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5"/>
      <c r="F10" s="1635"/>
      <c r="G10" s="1005"/>
      <c r="H10" s="1636"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36"/>
      <c r="J10" s="1636"/>
      <c r="K10" s="1005"/>
      <c r="L10" s="1637"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9" t="s">
        <v>12</v>
      </c>
      <c r="B12" s="1629"/>
      <c r="C12" s="1005"/>
      <c r="D12" s="1629" t="s">
        <v>13</v>
      </c>
      <c r="E12" s="1629"/>
      <c r="F12" s="1629"/>
      <c r="G12" s="1005"/>
      <c r="H12" s="1629" t="s">
        <v>14</v>
      </c>
      <c r="I12" s="1629"/>
      <c r="J12" s="1629"/>
      <c r="K12" s="1005"/>
      <c r="L12" s="1629" t="s">
        <v>15</v>
      </c>
      <c r="M12" s="1629"/>
      <c r="N12" s="1629"/>
      <c r="O12" s="1005"/>
      <c r="P12" s="1005"/>
      <c r="Q12" s="1005"/>
      <c r="R12" s="1573"/>
      <c r="S12" s="1573"/>
      <c r="T12" s="1573"/>
      <c r="U12" s="1573"/>
      <c r="V12" s="1573"/>
      <c r="W12" s="1005"/>
      <c r="X12" s="1005"/>
      <c r="Y12" s="1005"/>
      <c r="Z12" s="1005"/>
    </row>
    <row r="13" spans="1:26" ht="50.1" customHeight="1">
      <c r="A13" s="1638">
        <f>IFERROR(H10/D10,0)</f>
        <v>0.1806435341530212</v>
      </c>
      <c r="B13" s="1638"/>
      <c r="C13" s="1005"/>
      <c r="D13" s="1642"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42"/>
      <c r="F13" s="1642"/>
      <c r="G13" s="1005"/>
      <c r="H13" s="1635"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5"/>
      <c r="J13" s="1635"/>
      <c r="K13" s="1005"/>
      <c r="L13" s="1630">
        <f>COUNTA('Pending Resto-COP Packages'!A21:A85)</f>
        <v>53</v>
      </c>
      <c r="M13" s="1630"/>
      <c r="N13" s="1630"/>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1" t="s">
        <v>16</v>
      </c>
      <c r="B15" s="1641"/>
      <c r="C15" s="1641"/>
      <c r="D15" s="1641"/>
      <c r="E15" s="1005"/>
      <c r="F15" s="1641" t="s">
        <v>17</v>
      </c>
      <c r="G15" s="1641"/>
      <c r="H15" s="1641"/>
      <c r="I15" s="1641"/>
      <c r="J15" s="1005"/>
      <c r="K15" s="1641" t="s">
        <v>18</v>
      </c>
      <c r="L15" s="1641"/>
      <c r="M15" s="164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1" t="s">
        <v>45</v>
      </c>
      <c r="B28" s="1641"/>
      <c r="C28" s="1641"/>
      <c r="D28" s="1641"/>
      <c r="F28" s="1643" t="s">
        <v>46</v>
      </c>
      <c r="G28" s="1643"/>
      <c r="H28" s="1643"/>
      <c r="I28" s="1643"/>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9" t="s">
        <v>82</v>
      </c>
      <c r="B55" s="1639"/>
      <c r="C55" s="1639"/>
      <c r="D55" s="1639"/>
      <c r="E55" s="1639"/>
      <c r="F55" s="1639"/>
      <c r="G55" s="1639"/>
      <c r="H55" s="1639"/>
      <c r="I55" s="1639"/>
      <c r="J55" s="1639"/>
      <c r="K55" s="1639"/>
      <c r="L55" s="1639"/>
      <c r="M55" s="1639"/>
      <c r="N55" s="1639"/>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0" t="s">
        <v>84</v>
      </c>
      <c r="B115" s="1640"/>
      <c r="C115" s="1640"/>
      <c r="D115" s="1640"/>
      <c r="E115" s="1640"/>
      <c r="F115" s="1640"/>
      <c r="G115" s="1640"/>
      <c r="H115" s="1640"/>
      <c r="I115" s="1640"/>
      <c r="J115" s="1640"/>
      <c r="K115" s="1640"/>
      <c r="L115" s="1640"/>
      <c r="M115" s="1640"/>
      <c r="N115" s="1640"/>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5B59D52-B771-4E22-B771-DEA3CBB6B7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2026-07-16T22:39:46Z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