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81" documentId="8_{DCF85A03-1EEC-410A-B6A1-333228F65FDB}" xr6:coauthVersionLast="47" xr6:coauthVersionMax="47" xr10:uidLastSave="{67995EEB-B929-409B-BAC7-B2E453E7482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671" r:id="rId12"/>
    <pivotCache cacheId="1672" r:id="rId13"/>
    <pivotCache cacheId="1673" r:id="rId14"/>
    <pivotCache cacheId="1674" r:id="rId15"/>
    <pivotCache cacheId="16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54" i="30"/>
  <c r="V153" i="30"/>
  <c r="V157" i="30"/>
  <c r="V156" i="30"/>
  <c r="V155" i="30"/>
  <c r="V17" i="30"/>
  <c r="V15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<sst xmlns="http://schemas.openxmlformats.org/spreadsheetml/2006/main" count="20297" uniqueCount="2542">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</sst>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143</c:v>
                </c:pt>
                <c:pt idx="2">
                  <c:v>8</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u="1"/>
        <s v="FB-HSF30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D-HBR252"/>
    <x v="44"/>
    <d v="2026-05-04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08"/>
    <x v="44"/>
    <x v="319"/>
    <m/>
    <m/>
    <m/>
  </r>
  <r>
    <x v="125"/>
    <x v="15"/>
    <x v="320"/>
    <m/>
    <m/>
    <m/>
  </r>
  <r>
    <x v="125"/>
    <x v="15"/>
    <x v="320"/>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7">
    <i>
      <x v="419"/>
    </i>
    <i>
      <x v="427"/>
    </i>
    <i>
      <x v="429"/>
    </i>
    <i>
      <x v="430"/>
    </i>
    <i>
      <x v="432"/>
    </i>
    <i>
      <x v="43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filterColumn colId="1">
      <filters>
        <filter val="Bradenton"/>
      </filters>
    </filterColumn>
  </autoFilter>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3"/>
      <c r="S1" s="1013"/>
      <c r="T1" s="1013"/>
      <c r="U1" s="1013"/>
      <c r="V1" s="1013"/>
      <c r="W1" s="1013"/>
      <c r="X1" s="1013"/>
      <c r="Y1" s="1013"/>
      <c r="Z1" s="1013"/>
    </row>
    <row r="2" spans="1:26" ht="24.95" customHeight="1">
      <c r="A2" s="1479" t="str">
        <f ca="1">"Last Updated: "&amp;TEXT(NOW(),"MM/DD/YYYY  h:mm AM/PM")</f>
        <v>Last Updated: 05/04/2026  7:36 PM</v>
      </c>
      <c r="B2" s="1479"/>
      <c r="C2" s="1479"/>
      <c r="D2" s="1479"/>
      <c r="E2" s="1479"/>
      <c r="F2" s="1479"/>
      <c r="G2" s="1479"/>
      <c r="H2" s="1479"/>
      <c r="I2" s="1479"/>
      <c r="J2" s="1479"/>
      <c r="K2" s="1479"/>
      <c r="L2" s="1479"/>
      <c r="M2" s="1479"/>
      <c r="N2" s="1479"/>
      <c r="O2" s="1479"/>
      <c r="P2" s="1479"/>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6" t="s">
        <v>1</v>
      </c>
      <c r="B4" s="1496"/>
      <c r="C4" s="1496"/>
      <c r="D4" s="1496"/>
      <c r="E4" s="1496"/>
      <c r="F4" s="1496"/>
      <c r="G4" s="1496"/>
      <c r="H4" s="1496"/>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80" t="s">
        <v>7</v>
      </c>
      <c r="B7" s="1480"/>
      <c r="C7" s="1480"/>
      <c r="D7" s="1480"/>
      <c r="E7" s="1480"/>
      <c r="F7" s="1480"/>
      <c r="G7" s="1480"/>
      <c r="H7" s="1480"/>
      <c r="I7" s="1480"/>
      <c r="J7" s="1480"/>
      <c r="K7" s="1480"/>
      <c r="L7" s="1480"/>
      <c r="M7" s="1480"/>
      <c r="N7" s="1480"/>
      <c r="O7" s="1480"/>
      <c r="P7" s="1480"/>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81" t="s">
        <v>8</v>
      </c>
      <c r="B9" s="1482"/>
      <c r="C9" s="1013"/>
      <c r="D9" s="1461" t="s">
        <v>9</v>
      </c>
      <c r="E9" s="1462"/>
      <c r="F9" s="1463"/>
      <c r="G9" s="1013"/>
      <c r="H9" s="1461" t="s">
        <v>10</v>
      </c>
      <c r="I9" s="1462"/>
      <c r="J9" s="1463"/>
      <c r="K9" s="1013"/>
      <c r="L9" s="1461" t="s">
        <v>11</v>
      </c>
      <c r="M9" s="1462"/>
      <c r="N9" s="1463"/>
      <c r="O9" s="1013"/>
      <c r="P9" s="1013"/>
      <c r="Q9" s="1013"/>
      <c r="R9" s="1013"/>
      <c r="S9" s="1013"/>
      <c r="T9" s="1013"/>
      <c r="U9" s="1013"/>
      <c r="V9" s="1013"/>
      <c r="W9" s="1013"/>
      <c r="X9" s="1013"/>
      <c r="Y9" s="1013"/>
      <c r="Z9" s="1013"/>
    </row>
    <row r="10" spans="1:26" ht="50.1" customHeight="1">
      <c r="A10" s="146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69"/>
      <c r="C10" s="1013"/>
      <c r="D10" s="146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68"/>
      <c r="F10" s="1469"/>
      <c r="G10" s="1013"/>
      <c r="H10" s="148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84"/>
      <c r="J10" s="1485"/>
      <c r="K10" s="1013"/>
      <c r="L10" s="148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959964</v>
      </c>
      <c r="M10" s="1487"/>
      <c r="N10" s="1488"/>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61" t="s">
        <v>12</v>
      </c>
      <c r="B12" s="1463"/>
      <c r="C12" s="1013"/>
      <c r="D12" s="1461" t="s">
        <v>13</v>
      </c>
      <c r="E12" s="1462"/>
      <c r="F12" s="1463"/>
      <c r="G12" s="1013"/>
      <c r="H12" s="1461" t="s">
        <v>14</v>
      </c>
      <c r="I12" s="1462"/>
      <c r="J12" s="1463"/>
      <c r="K12" s="1013"/>
      <c r="L12" s="1461" t="s">
        <v>15</v>
      </c>
      <c r="M12" s="1462"/>
      <c r="N12" s="1463"/>
      <c r="O12" s="1013"/>
      <c r="P12" s="1013"/>
      <c r="Q12" s="1013"/>
      <c r="R12" s="1013"/>
      <c r="S12" s="1013"/>
      <c r="T12" s="1013"/>
      <c r="U12" s="1013"/>
      <c r="V12" s="1013"/>
      <c r="W12" s="1013"/>
      <c r="X12" s="1013"/>
      <c r="Y12" s="1013"/>
      <c r="Z12" s="1013"/>
    </row>
    <row r="13" spans="1:26" ht="50.1" customHeight="1">
      <c r="A13" s="1489">
        <f>IFERROR(H10/D10,0)</f>
        <v>5.2180485044654341E-2</v>
      </c>
      <c r="B13" s="1490"/>
      <c r="C13" s="1013"/>
      <c r="D13" s="146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11613564.5</v>
      </c>
      <c r="E13" s="1465"/>
      <c r="F13" s="1466"/>
      <c r="G13" s="1013"/>
      <c r="H13" s="146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8"/>
      <c r="J13" s="1469"/>
      <c r="K13" s="1013"/>
      <c r="L13" s="1475">
        <f>COUNTA('Completed Projects Pending PW'!A3:A42)</f>
        <v>28</v>
      </c>
      <c r="M13" s="1476"/>
      <c r="N13" s="1477"/>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70" t="s">
        <v>16</v>
      </c>
      <c r="B15" s="1470"/>
      <c r="C15" s="1470"/>
      <c r="D15" s="1470"/>
      <c r="E15" s="1013"/>
      <c r="F15" s="1470" t="s">
        <v>17</v>
      </c>
      <c r="G15" s="1470"/>
      <c r="H15" s="1470"/>
      <c r="I15" s="1470"/>
      <c r="J15" s="1013"/>
      <c r="K15" s="1470" t="s">
        <v>18</v>
      </c>
      <c r="L15" s="1470"/>
      <c r="M15" s="1470"/>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16</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77399</v>
      </c>
      <c r="I17" s="1414" cm="1">
        <f t="array" ref="I17">SUMPRODUCT(--(IF($B$5="All",TRUE,'Tillman UG Footage'!B2:B196=$B$5))*--('Tillman UG Footage'!P2:P196="In Process")*--(IF($F$5="All",TRUE,ISNUMBER(FIND($F$5,'Tillman UG Footage'!D2:D196&amp;" "))))*--(IF($H$5="All",TRUE,ISNUMBER(FIND($H$5,'Tillman UG Footage'!F2:F196&amp;" "))))*(IF(ISNUMBER('Tillman UG Footage'!N2:N196),'Tillman UG Footage'!N2:N196,0)))</f>
        <v>962667.79999999993</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12">
        <f>IFERROR(L17/SUM(L17:L19),0)</f>
        <v>0.58682634730538918</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143</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863982</v>
      </c>
      <c r="I18" s="1415" cm="1">
        <f t="array" ref="I18">SUMPRODUCT(--(IF($B$5="All",TRUE,'Tillman UG Footage'!B2:B196=$B$5))*--('Tillman UG Footage'!P2:P196="Not Started")*--(IF($F$5="All",TRUE,ISNUMBER(FIND($F$5,'Tillman UG Footage'!D2:D196&amp;" "))))*--(IF($H$5="All",TRUE,ISNUMBER(FIND($H$5,'Tillman UG Footage'!F2:F196&amp;" "))))*(IF(ISNUMBER('Tillman UG Footage'!N2:N196),'Tillman UG Footage'!N2:N196,0)))</f>
        <v>9875224.1500000004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3">
        <f>IFERROR(L18/SUM(L17:L19),0)</f>
        <v>0.41317365269461076</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1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4"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2">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12</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15"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3"/>
      <c r="K20" s="1024" t="s">
        <v>39</v>
      </c>
      <c r="L20" s="1025">
        <f>SUM(L17:L19)</f>
        <v>167</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6">
        <f>SUM(I17:I20)</f>
        <v>12263706.900000002</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137</v>
      </c>
      <c r="C25" s="1025">
        <f>SUM(C17:C24)</f>
        <v>783692</v>
      </c>
      <c r="D25" s="1026">
        <f>IFERROR(H10/D10,0)</f>
        <v>5.2180485044654341E-2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70" t="s">
        <v>44</v>
      </c>
      <c r="B27" s="1470"/>
      <c r="C27" s="1470"/>
      <c r="D27" s="1470"/>
      <c r="F27" s="1471" t="s">
        <v>45</v>
      </c>
      <c r="G27" s="1471"/>
      <c r="H27" s="1471"/>
      <c r="I27" s="1471"/>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2" t="s">
        <v>65</v>
      </c>
      <c r="B39" s="1472"/>
      <c r="C39" s="1472"/>
      <c r="D39" s="1472"/>
      <c r="E39" s="1472"/>
      <c r="F39" s="1472"/>
      <c r="G39" s="1472"/>
      <c r="H39" s="1472"/>
      <c r="I39" s="1472"/>
      <c r="J39" s="1472"/>
      <c r="K39" s="1473"/>
      <c r="L39" s="1473"/>
      <c r="M39" s="1473"/>
      <c r="N39" s="1473"/>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74" t="s">
        <v>66</v>
      </c>
      <c r="B60" s="1474"/>
      <c r="C60" s="1474"/>
      <c r="D60" s="1474"/>
      <c r="E60" s="1474"/>
      <c r="F60" s="1474"/>
      <c r="G60" s="1474"/>
      <c r="H60" s="1474"/>
      <c r="I60" s="1474"/>
      <c r="J60" s="1474"/>
      <c r="K60" s="1474"/>
      <c r="L60" s="1474"/>
      <c r="M60" s="1474"/>
      <c r="N60" s="1474"/>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7">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7">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7">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7">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7">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7">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7">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7">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7">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7">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7">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7">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7">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7">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7">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7">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7">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7">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7">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7">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7">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7">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7">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7">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7">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7">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7">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7">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7">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7"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7"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7"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7"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7"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7"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7"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7"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7"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7"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7"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7"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64" activePane="topRight" state="frozen"/>
      <selection pane="topRight" activeCell="Z58" sqref="Z5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2" t="s">
        <v>542</v>
      </c>
      <c r="B2" s="1270" t="s">
        <v>543</v>
      </c>
      <c r="C2" s="1425">
        <v>46199</v>
      </c>
      <c r="D2" s="358" t="s">
        <v>50</v>
      </c>
      <c r="E2" s="1424">
        <v>46143</v>
      </c>
      <c r="F2" s="1423" t="s">
        <v>59</v>
      </c>
      <c r="G2" s="1257"/>
      <c r="H2" s="1497">
        <v>21</v>
      </c>
      <c r="I2" s="372" t="s">
        <v>544</v>
      </c>
      <c r="J2" s="1066" t="s">
        <v>30</v>
      </c>
      <c r="K2" s="1498"/>
      <c r="L2" s="1424"/>
      <c r="M2" s="372" t="s">
        <v>110</v>
      </c>
      <c r="N2" s="997">
        <v>81882</v>
      </c>
      <c r="O2" s="372" t="s">
        <v>110</v>
      </c>
      <c r="P2" s="708" t="s">
        <v>35</v>
      </c>
      <c r="Q2" s="1499">
        <v>46146</v>
      </c>
      <c r="R2" s="703"/>
      <c r="S2" s="1499"/>
      <c r="T2" s="1499"/>
      <c r="U2" s="1499"/>
      <c r="V2" s="1500">
        <v>6481</v>
      </c>
      <c r="W2" s="1242"/>
      <c r="X2" s="1501">
        <f>SUM(V2-W2)</f>
        <v>6481</v>
      </c>
      <c r="Y2" s="1258">
        <f>IFERROR($W2/$V2, 0)</f>
        <v>0</v>
      </c>
      <c r="Z2" s="1499"/>
      <c r="AA2" s="698">
        <v>0</v>
      </c>
      <c r="AB2" s="698">
        <v>0</v>
      </c>
      <c r="AC2" s="1063">
        <v>0</v>
      </c>
      <c r="AD2" s="1050" t="s">
        <v>545</v>
      </c>
      <c r="AE2" s="715"/>
    </row>
    <row r="3" spans="1:31" s="716" customFormat="1" ht="24.75" customHeight="1">
      <c r="A3" s="1422" t="s">
        <v>546</v>
      </c>
      <c r="B3" s="1270" t="s">
        <v>543</v>
      </c>
      <c r="C3" s="1425">
        <v>46199</v>
      </c>
      <c r="D3" s="358" t="s">
        <v>50</v>
      </c>
      <c r="E3" s="1424">
        <v>46143</v>
      </c>
      <c r="F3" s="1423" t="s">
        <v>59</v>
      </c>
      <c r="G3" s="1257"/>
      <c r="H3" s="1497">
        <v>46</v>
      </c>
      <c r="I3" s="372" t="s">
        <v>544</v>
      </c>
      <c r="J3" s="1066" t="s">
        <v>30</v>
      </c>
      <c r="K3" s="1498"/>
      <c r="L3" s="1424"/>
      <c r="M3" s="372" t="s">
        <v>110</v>
      </c>
      <c r="N3" s="997">
        <v>71754.5</v>
      </c>
      <c r="O3" s="372" t="s">
        <v>110</v>
      </c>
      <c r="P3" s="708" t="s">
        <v>32</v>
      </c>
      <c r="Q3" s="1499"/>
      <c r="R3" s="703"/>
      <c r="S3" s="1499"/>
      <c r="T3" s="1499"/>
      <c r="U3" s="1499"/>
      <c r="V3" s="1500">
        <v>5649</v>
      </c>
      <c r="W3" s="1242"/>
      <c r="X3" s="1501">
        <f>SUM(V3-W3)</f>
        <v>5649</v>
      </c>
      <c r="Y3" s="1258">
        <f>IFERROR($W3/$V3, 0)</f>
        <v>0</v>
      </c>
      <c r="Z3" s="1499"/>
      <c r="AA3" s="698">
        <v>0</v>
      </c>
      <c r="AB3" s="698">
        <v>0</v>
      </c>
      <c r="AC3" s="1063">
        <v>0</v>
      </c>
      <c r="AD3" s="1050" t="s">
        <v>547</v>
      </c>
      <c r="AE3" s="715"/>
    </row>
    <row r="4" spans="1:31" s="716" customFormat="1" ht="24.75" customHeight="1">
      <c r="A4" s="1422" t="s">
        <v>548</v>
      </c>
      <c r="B4" s="1270" t="s">
        <v>543</v>
      </c>
      <c r="C4" s="1425">
        <v>46199</v>
      </c>
      <c r="D4" s="1425"/>
      <c r="E4" s="1424"/>
      <c r="F4" s="1423"/>
      <c r="G4" s="1257"/>
      <c r="H4" s="1497">
        <v>94</v>
      </c>
      <c r="I4" s="372" t="s">
        <v>544</v>
      </c>
      <c r="J4" s="1066" t="s">
        <v>30</v>
      </c>
      <c r="K4" s="1498"/>
      <c r="L4" s="1424"/>
      <c r="M4" s="372" t="s">
        <v>110</v>
      </c>
      <c r="N4" s="997">
        <v>94021.5</v>
      </c>
      <c r="O4" s="372" t="s">
        <v>110</v>
      </c>
      <c r="P4" s="708" t="s">
        <v>32</v>
      </c>
      <c r="Q4" s="1499"/>
      <c r="R4" s="703"/>
      <c r="S4" s="1499"/>
      <c r="T4" s="1499"/>
      <c r="U4" s="1499"/>
      <c r="V4" s="1500">
        <v>7741</v>
      </c>
      <c r="W4" s="1242"/>
      <c r="X4" s="1501">
        <f>SUM(V4-W4)</f>
        <v>7741</v>
      </c>
      <c r="Y4" s="1258">
        <f>IFERROR($W4/$V4, 0)</f>
        <v>0</v>
      </c>
      <c r="Z4" s="1499"/>
      <c r="AA4" s="698">
        <v>0</v>
      </c>
      <c r="AB4" s="698">
        <v>0</v>
      </c>
      <c r="AC4" s="1063">
        <v>0</v>
      </c>
      <c r="AD4" s="1050" t="s">
        <v>549</v>
      </c>
      <c r="AE4" s="715"/>
    </row>
    <row r="5" spans="1:31" s="716" customFormat="1" ht="24.75" customHeight="1">
      <c r="A5" s="1422" t="s">
        <v>550</v>
      </c>
      <c r="B5" s="1270" t="s">
        <v>543</v>
      </c>
      <c r="C5" s="1425">
        <v>46199</v>
      </c>
      <c r="D5" s="1425"/>
      <c r="E5" s="1424"/>
      <c r="F5" s="1423"/>
      <c r="G5" s="1257"/>
      <c r="H5" s="1497">
        <v>65</v>
      </c>
      <c r="I5" s="372" t="s">
        <v>544</v>
      </c>
      <c r="J5" s="1066" t="s">
        <v>30</v>
      </c>
      <c r="K5" s="1498"/>
      <c r="L5" s="1424"/>
      <c r="M5" s="372" t="s">
        <v>110</v>
      </c>
      <c r="N5" s="997">
        <v>97544</v>
      </c>
      <c r="O5" s="372" t="s">
        <v>110</v>
      </c>
      <c r="P5" s="708" t="s">
        <v>32</v>
      </c>
      <c r="Q5" s="1499"/>
      <c r="R5" s="703"/>
      <c r="S5" s="1499"/>
      <c r="T5" s="1499"/>
      <c r="U5" s="1499"/>
      <c r="V5" s="1500">
        <v>7771</v>
      </c>
      <c r="W5" s="1242"/>
      <c r="X5" s="1501">
        <f>SUM(V5-W5)</f>
        <v>7771</v>
      </c>
      <c r="Y5" s="1258">
        <f>IFERROR($W5/$V5, 0)</f>
        <v>0</v>
      </c>
      <c r="Z5" s="1499"/>
      <c r="AA5" s="698">
        <v>0</v>
      </c>
      <c r="AB5" s="698">
        <v>0</v>
      </c>
      <c r="AC5" s="1063">
        <v>0</v>
      </c>
      <c r="AD5" s="1050" t="s">
        <v>549</v>
      </c>
      <c r="AE5" s="715"/>
    </row>
    <row r="6" spans="1:31" s="716" customFormat="1" ht="24.75" customHeight="1">
      <c r="A6" s="1422" t="s">
        <v>551</v>
      </c>
      <c r="B6" s="1270" t="s">
        <v>543</v>
      </c>
      <c r="C6" s="1425">
        <v>46199</v>
      </c>
      <c r="D6" s="1425"/>
      <c r="E6" s="1424"/>
      <c r="F6" s="1423"/>
      <c r="G6" s="1257"/>
      <c r="H6" s="1497">
        <v>31</v>
      </c>
      <c r="I6" s="372" t="s">
        <v>544</v>
      </c>
      <c r="J6" s="1066" t="s">
        <v>30</v>
      </c>
      <c r="K6" s="1498"/>
      <c r="L6" s="1424"/>
      <c r="M6" s="372" t="s">
        <v>110</v>
      </c>
      <c r="N6" s="997">
        <v>73945</v>
      </c>
      <c r="O6" s="372" t="s">
        <v>110</v>
      </c>
      <c r="P6" s="708" t="s">
        <v>32</v>
      </c>
      <c r="Q6" s="1499"/>
      <c r="R6" s="703"/>
      <c r="S6" s="1499"/>
      <c r="T6" s="1499"/>
      <c r="U6" s="1499"/>
      <c r="V6" s="1500">
        <v>5923</v>
      </c>
      <c r="W6" s="1242"/>
      <c r="X6" s="1501">
        <f>SUM(V6-W6)</f>
        <v>5923</v>
      </c>
      <c r="Y6" s="1258">
        <f>IFERROR($W6/$V6, 0)</f>
        <v>0</v>
      </c>
      <c r="Z6" s="1499"/>
      <c r="AA6" s="698">
        <v>0</v>
      </c>
      <c r="AB6" s="698">
        <v>0</v>
      </c>
      <c r="AC6" s="1063">
        <v>0</v>
      </c>
      <c r="AD6" s="1050" t="s">
        <v>549</v>
      </c>
      <c r="AE6" s="715"/>
    </row>
    <row r="7" spans="1:31" s="716" customFormat="1" ht="24.75" customHeight="1">
      <c r="A7" s="1422" t="s">
        <v>552</v>
      </c>
      <c r="B7" s="1270" t="s">
        <v>543</v>
      </c>
      <c r="C7" s="1425">
        <v>46199</v>
      </c>
      <c r="D7" s="1425"/>
      <c r="E7" s="1424"/>
      <c r="F7" s="1423"/>
      <c r="G7" s="1257"/>
      <c r="H7" s="1497">
        <v>93</v>
      </c>
      <c r="I7" s="372" t="s">
        <v>544</v>
      </c>
      <c r="J7" s="1066" t="s">
        <v>30</v>
      </c>
      <c r="K7" s="1498"/>
      <c r="L7" s="1424"/>
      <c r="M7" s="372" t="s">
        <v>110</v>
      </c>
      <c r="N7" s="997">
        <v>111096</v>
      </c>
      <c r="O7" s="372" t="s">
        <v>110</v>
      </c>
      <c r="P7" s="708" t="s">
        <v>32</v>
      </c>
      <c r="Q7" s="1499"/>
      <c r="R7" s="703"/>
      <c r="S7" s="1499"/>
      <c r="T7" s="1499"/>
      <c r="U7" s="1499"/>
      <c r="V7" s="1500">
        <v>9483</v>
      </c>
      <c r="W7" s="1242"/>
      <c r="X7" s="1501">
        <f>SUM(V7-W7)</f>
        <v>9483</v>
      </c>
      <c r="Y7" s="1258">
        <f>IFERROR($W7/$V7, 0)</f>
        <v>0</v>
      </c>
      <c r="Z7" s="1499"/>
      <c r="AA7" s="698">
        <v>0</v>
      </c>
      <c r="AB7" s="698">
        <v>0</v>
      </c>
      <c r="AC7" s="1063">
        <v>0</v>
      </c>
      <c r="AD7" s="1050" t="s">
        <v>549</v>
      </c>
      <c r="AE7" s="715"/>
    </row>
    <row r="8" spans="1:31" s="716" customFormat="1" ht="24.75" customHeight="1">
      <c r="A8" s="1422" t="s">
        <v>553</v>
      </c>
      <c r="B8" s="1270" t="s">
        <v>543</v>
      </c>
      <c r="C8" s="1425">
        <v>46199</v>
      </c>
      <c r="D8" s="1425"/>
      <c r="E8" s="1424"/>
      <c r="F8" s="1423"/>
      <c r="G8" s="1257"/>
      <c r="H8" s="1497">
        <v>73</v>
      </c>
      <c r="I8" s="372" t="s">
        <v>544</v>
      </c>
      <c r="J8" s="1066" t="s">
        <v>30</v>
      </c>
      <c r="K8" s="1498"/>
      <c r="L8" s="1424"/>
      <c r="M8" s="372" t="s">
        <v>110</v>
      </c>
      <c r="N8" s="997">
        <v>132347.5</v>
      </c>
      <c r="O8" s="372" t="s">
        <v>110</v>
      </c>
      <c r="P8" s="708" t="s">
        <v>32</v>
      </c>
      <c r="Q8" s="1499"/>
      <c r="R8" s="703"/>
      <c r="S8" s="1499"/>
      <c r="T8" s="1499"/>
      <c r="U8" s="1499"/>
      <c r="V8" s="1500">
        <v>11206</v>
      </c>
      <c r="W8" s="1242"/>
      <c r="X8" s="1501">
        <f>SUM(V8-W8)</f>
        <v>11206</v>
      </c>
      <c r="Y8" s="1258">
        <f>IFERROR($W8/$V8, 0)</f>
        <v>0</v>
      </c>
      <c r="Z8" s="1499"/>
      <c r="AA8" s="698">
        <v>0</v>
      </c>
      <c r="AB8" s="698">
        <v>0</v>
      </c>
      <c r="AC8" s="1063">
        <v>0</v>
      </c>
      <c r="AD8" s="1050" t="s">
        <v>549</v>
      </c>
      <c r="AE8" s="715"/>
    </row>
    <row r="9" spans="1:31" s="716" customFormat="1" ht="24.75" customHeight="1">
      <c r="A9" s="1422" t="s">
        <v>554</v>
      </c>
      <c r="B9" s="1270" t="s">
        <v>543</v>
      </c>
      <c r="C9" s="1425">
        <v>46199</v>
      </c>
      <c r="D9" s="1425"/>
      <c r="E9" s="1424"/>
      <c r="F9" s="1423"/>
      <c r="G9" s="1257"/>
      <c r="H9" s="1497">
        <v>79</v>
      </c>
      <c r="I9" s="372" t="s">
        <v>544</v>
      </c>
      <c r="J9" s="1066" t="s">
        <v>30</v>
      </c>
      <c r="K9" s="1498"/>
      <c r="L9" s="1424"/>
      <c r="M9" s="372" t="s">
        <v>110</v>
      </c>
      <c r="N9" s="997">
        <v>100208</v>
      </c>
      <c r="O9" s="372" t="s">
        <v>110</v>
      </c>
      <c r="P9" s="708" t="s">
        <v>32</v>
      </c>
      <c r="Q9" s="1499"/>
      <c r="R9" s="703"/>
      <c r="S9" s="1499"/>
      <c r="T9" s="1499"/>
      <c r="U9" s="1499"/>
      <c r="V9" s="1500">
        <v>8175</v>
      </c>
      <c r="W9" s="1242"/>
      <c r="X9" s="1501">
        <f>SUM(V9-W9)</f>
        <v>8175</v>
      </c>
      <c r="Y9" s="1258">
        <f>IFERROR($W9/$V9, 0)</f>
        <v>0</v>
      </c>
      <c r="Z9" s="1499"/>
      <c r="AA9" s="698">
        <v>0</v>
      </c>
      <c r="AB9" s="698">
        <v>0</v>
      </c>
      <c r="AC9" s="1063">
        <v>0</v>
      </c>
      <c r="AD9" s="1050" t="s">
        <v>549</v>
      </c>
      <c r="AE9" s="715"/>
    </row>
    <row r="10" spans="1:31" s="716" customFormat="1" ht="24.75" customHeight="1">
      <c r="A10" s="1422" t="s">
        <v>555</v>
      </c>
      <c r="B10" s="1270" t="s">
        <v>543</v>
      </c>
      <c r="C10" s="1425">
        <v>46199</v>
      </c>
      <c r="D10" s="1425"/>
      <c r="E10" s="1424"/>
      <c r="F10" s="1423"/>
      <c r="G10" s="1257"/>
      <c r="H10" s="1497">
        <v>110</v>
      </c>
      <c r="I10" s="372" t="s">
        <v>544</v>
      </c>
      <c r="J10" s="1066" t="s">
        <v>30</v>
      </c>
      <c r="K10" s="1498"/>
      <c r="L10" s="1424"/>
      <c r="M10" s="372" t="s">
        <v>110</v>
      </c>
      <c r="N10" s="997">
        <v>101920.5</v>
      </c>
      <c r="O10" s="372" t="s">
        <v>110</v>
      </c>
      <c r="P10" s="708" t="s">
        <v>32</v>
      </c>
      <c r="Q10" s="1499"/>
      <c r="R10" s="703"/>
      <c r="S10" s="1499"/>
      <c r="T10" s="1499"/>
      <c r="U10" s="1499"/>
      <c r="V10" s="1500">
        <v>8444</v>
      </c>
      <c r="W10" s="1242"/>
      <c r="X10" s="1501">
        <f>SUM(V10-W10)</f>
        <v>8444</v>
      </c>
      <c r="Y10" s="1258">
        <f>IFERROR($W10/$V10, 0)</f>
        <v>0</v>
      </c>
      <c r="Z10" s="1499"/>
      <c r="AA10" s="698">
        <v>0</v>
      </c>
      <c r="AB10" s="698">
        <v>0</v>
      </c>
      <c r="AC10" s="1063">
        <v>0</v>
      </c>
      <c r="AD10" s="1050" t="s">
        <v>549</v>
      </c>
      <c r="AE10" s="715"/>
    </row>
    <row r="11" spans="1:31" s="716" customFormat="1" ht="24.75" customHeight="1">
      <c r="A11" s="1422" t="s">
        <v>556</v>
      </c>
      <c r="B11" s="1270" t="s">
        <v>543</v>
      </c>
      <c r="C11" s="1425">
        <v>46199</v>
      </c>
      <c r="D11" s="1425"/>
      <c r="E11" s="1424"/>
      <c r="F11" s="1423"/>
      <c r="G11" s="1257"/>
      <c r="H11" s="1497">
        <v>91</v>
      </c>
      <c r="I11" s="372" t="s">
        <v>544</v>
      </c>
      <c r="J11" s="1066" t="s">
        <v>30</v>
      </c>
      <c r="K11" s="1498"/>
      <c r="L11" s="1424"/>
      <c r="M11" s="372" t="s">
        <v>110</v>
      </c>
      <c r="N11" s="997">
        <v>111633.5</v>
      </c>
      <c r="O11" s="372" t="s">
        <v>110</v>
      </c>
      <c r="P11" s="708" t="s">
        <v>32</v>
      </c>
      <c r="Q11" s="1499"/>
      <c r="R11" s="703"/>
      <c r="S11" s="1499"/>
      <c r="T11" s="1499"/>
      <c r="U11" s="1499"/>
      <c r="V11" s="1500">
        <v>9431</v>
      </c>
      <c r="W11" s="1242"/>
      <c r="X11" s="1501">
        <f>SUM(V11-W11)</f>
        <v>9431</v>
      </c>
      <c r="Y11" s="1258">
        <f>IFERROR($W11/$V11, 0)</f>
        <v>0</v>
      </c>
      <c r="Z11" s="1499"/>
      <c r="AA11" s="698">
        <v>0</v>
      </c>
      <c r="AB11" s="698">
        <v>0</v>
      </c>
      <c r="AC11" s="1063">
        <v>0</v>
      </c>
      <c r="AD11" s="1050" t="s">
        <v>549</v>
      </c>
      <c r="AE11" s="715"/>
    </row>
    <row r="12" spans="1:31" s="716" customFormat="1" ht="24.75" customHeight="1">
      <c r="A12" s="1422" t="s">
        <v>557</v>
      </c>
      <c r="B12" s="1270" t="s">
        <v>543</v>
      </c>
      <c r="C12" s="1425">
        <v>46199</v>
      </c>
      <c r="D12" s="1425"/>
      <c r="E12" s="1424"/>
      <c r="F12" s="1423"/>
      <c r="G12" s="1257"/>
      <c r="H12" s="1497">
        <v>76</v>
      </c>
      <c r="I12" s="372" t="s">
        <v>544</v>
      </c>
      <c r="J12" s="1066" t="s">
        <v>30</v>
      </c>
      <c r="K12" s="1498"/>
      <c r="L12" s="1424"/>
      <c r="M12" s="372" t="s">
        <v>110</v>
      </c>
      <c r="N12" s="997">
        <v>67567.5</v>
      </c>
      <c r="O12" s="372" t="s">
        <v>110</v>
      </c>
      <c r="P12" s="708" t="s">
        <v>32</v>
      </c>
      <c r="Q12" s="1499"/>
      <c r="R12" s="703"/>
      <c r="S12" s="1499"/>
      <c r="T12" s="1499"/>
      <c r="U12" s="1499"/>
      <c r="V12" s="1500">
        <v>5460</v>
      </c>
      <c r="W12" s="1242"/>
      <c r="X12" s="1501">
        <f>SUM(V12-W12)</f>
        <v>5460</v>
      </c>
      <c r="Y12" s="1258">
        <f>IFERROR($W12/$V12, 0)</f>
        <v>0</v>
      </c>
      <c r="Z12" s="1499"/>
      <c r="AA12" s="698">
        <v>0</v>
      </c>
      <c r="AB12" s="698">
        <v>0</v>
      </c>
      <c r="AC12" s="1063">
        <v>0</v>
      </c>
      <c r="AD12" s="1050" t="s">
        <v>549</v>
      </c>
      <c r="AE12" s="715"/>
    </row>
    <row r="13" spans="1:31" s="716" customFormat="1" ht="24.75" customHeight="1">
      <c r="A13" s="1422" t="s">
        <v>558</v>
      </c>
      <c r="B13" s="1270" t="s">
        <v>543</v>
      </c>
      <c r="C13" s="1425">
        <v>46199</v>
      </c>
      <c r="D13" s="1425"/>
      <c r="E13" s="1424"/>
      <c r="F13" s="1423"/>
      <c r="G13" s="1257"/>
      <c r="H13" s="1497">
        <v>51</v>
      </c>
      <c r="I13" s="372" t="s">
        <v>544</v>
      </c>
      <c r="J13" s="1066" t="s">
        <v>30</v>
      </c>
      <c r="K13" s="1498"/>
      <c r="L13" s="1424"/>
      <c r="M13" s="372" t="s">
        <v>110</v>
      </c>
      <c r="N13" s="997">
        <v>97514.75</v>
      </c>
      <c r="O13" s="372" t="s">
        <v>110</v>
      </c>
      <c r="P13" s="708" t="s">
        <v>32</v>
      </c>
      <c r="Q13" s="1499"/>
      <c r="R13" s="703"/>
      <c r="S13" s="1499"/>
      <c r="T13" s="1499"/>
      <c r="U13" s="1499"/>
      <c r="V13" s="1500">
        <v>7958</v>
      </c>
      <c r="W13" s="1242"/>
      <c r="X13" s="1501">
        <f>SUM(V13-W13)</f>
        <v>7958</v>
      </c>
      <c r="Y13" s="1258">
        <f>IFERROR($W13/$V13, 0)</f>
        <v>0</v>
      </c>
      <c r="Z13" s="1499"/>
      <c r="AA13" s="698">
        <v>0</v>
      </c>
      <c r="AB13" s="698">
        <v>0</v>
      </c>
      <c r="AC13" s="1063">
        <v>0</v>
      </c>
      <c r="AD13" s="1050" t="s">
        <v>549</v>
      </c>
      <c r="AE13" s="715"/>
    </row>
    <row r="14" spans="1:31" s="716" customFormat="1" ht="24.75" customHeight="1">
      <c r="A14" s="1422" t="s">
        <v>559</v>
      </c>
      <c r="B14" s="1270" t="s">
        <v>543</v>
      </c>
      <c r="C14" s="1425">
        <v>46199</v>
      </c>
      <c r="D14" s="1425"/>
      <c r="E14" s="1424"/>
      <c r="F14" s="1423"/>
      <c r="G14" s="1257"/>
      <c r="H14" s="1497">
        <v>63</v>
      </c>
      <c r="I14" s="372" t="s">
        <v>544</v>
      </c>
      <c r="J14" s="1066" t="s">
        <v>30</v>
      </c>
      <c r="K14" s="1498"/>
      <c r="L14" s="1424"/>
      <c r="M14" s="372" t="s">
        <v>110</v>
      </c>
      <c r="N14" s="997">
        <v>54827.5</v>
      </c>
      <c r="O14" s="372" t="s">
        <v>110</v>
      </c>
      <c r="P14" s="708" t="s">
        <v>32</v>
      </c>
      <c r="Q14" s="1499"/>
      <c r="R14" s="703"/>
      <c r="S14" s="1499"/>
      <c r="T14" s="1499"/>
      <c r="U14" s="1499"/>
      <c r="V14" s="1500">
        <v>4414</v>
      </c>
      <c r="W14" s="1242"/>
      <c r="X14" s="1501">
        <f>SUM(V14-W14)</f>
        <v>4414</v>
      </c>
      <c r="Y14" s="1258">
        <f>IFERROR($W14/$V14, 0)</f>
        <v>0</v>
      </c>
      <c r="Z14" s="1499"/>
      <c r="AA14" s="698">
        <v>0</v>
      </c>
      <c r="AB14" s="698">
        <v>0</v>
      </c>
      <c r="AC14" s="1063">
        <v>0</v>
      </c>
      <c r="AD14" s="1050" t="s">
        <v>549</v>
      </c>
      <c r="AE14" s="715"/>
    </row>
    <row r="15" spans="1:31" s="716" customFormat="1" ht="24.75" customHeight="1">
      <c r="A15" s="1422" t="s">
        <v>560</v>
      </c>
      <c r="B15" s="1270" t="s">
        <v>543</v>
      </c>
      <c r="C15" s="1425">
        <v>46199</v>
      </c>
      <c r="D15" s="1425"/>
      <c r="E15" s="1424"/>
      <c r="F15" s="1423"/>
      <c r="G15" s="1257"/>
      <c r="H15" s="1497">
        <v>42</v>
      </c>
      <c r="I15" s="372" t="s">
        <v>544</v>
      </c>
      <c r="J15" s="1066" t="s">
        <v>30</v>
      </c>
      <c r="K15" s="1498"/>
      <c r="L15" s="1424"/>
      <c r="M15" s="372" t="s">
        <v>110</v>
      </c>
      <c r="N15" s="997">
        <v>101724.5</v>
      </c>
      <c r="O15" s="372" t="s">
        <v>110</v>
      </c>
      <c r="P15" s="708" t="s">
        <v>32</v>
      </c>
      <c r="Q15" s="1499"/>
      <c r="R15" s="703"/>
      <c r="S15" s="1499"/>
      <c r="T15" s="1499"/>
      <c r="U15" s="1499"/>
      <c r="V15" s="1500">
        <v>7993</v>
      </c>
      <c r="W15" s="1242"/>
      <c r="X15" s="1501">
        <f>SUM(V15-W15)</f>
        <v>7993</v>
      </c>
      <c r="Y15" s="1258">
        <f>IFERROR($W15/$V15, 0)</f>
        <v>0</v>
      </c>
      <c r="Z15" s="1499"/>
      <c r="AA15" s="698">
        <v>0</v>
      </c>
      <c r="AB15" s="698">
        <v>0</v>
      </c>
      <c r="AC15" s="1063">
        <v>0</v>
      </c>
      <c r="AD15" s="1050" t="s">
        <v>549</v>
      </c>
      <c r="AE15" s="715"/>
    </row>
    <row r="16" spans="1:31" s="716" customFormat="1" ht="24.75" customHeight="1">
      <c r="A16" s="1422" t="s">
        <v>561</v>
      </c>
      <c r="B16" s="1270" t="s">
        <v>543</v>
      </c>
      <c r="C16" s="1425">
        <v>46199</v>
      </c>
      <c r="D16" s="1425"/>
      <c r="E16" s="1424"/>
      <c r="F16" s="1423"/>
      <c r="G16" s="1257"/>
      <c r="H16" s="1497">
        <v>67</v>
      </c>
      <c r="I16" s="372" t="s">
        <v>544</v>
      </c>
      <c r="J16" s="1066" t="s">
        <v>30</v>
      </c>
      <c r="K16" s="1498"/>
      <c r="L16" s="1424"/>
      <c r="M16" s="372" t="s">
        <v>110</v>
      </c>
      <c r="N16" s="997">
        <v>95128</v>
      </c>
      <c r="O16" s="372" t="s">
        <v>110</v>
      </c>
      <c r="P16" s="708" t="s">
        <v>32</v>
      </c>
      <c r="Q16" s="1499"/>
      <c r="R16" s="703"/>
      <c r="S16" s="1499"/>
      <c r="T16" s="1499"/>
      <c r="U16" s="1499"/>
      <c r="V16" s="1500">
        <v>7857</v>
      </c>
      <c r="W16" s="1242"/>
      <c r="X16" s="1501">
        <f>SUM(V16-W16)</f>
        <v>7857</v>
      </c>
      <c r="Y16" s="1258">
        <f>IFERROR($W16/$V16, 0)</f>
        <v>0</v>
      </c>
      <c r="Z16" s="1499"/>
      <c r="AA16" s="698">
        <v>0</v>
      </c>
      <c r="AB16" s="698">
        <v>0</v>
      </c>
      <c r="AC16" s="1063">
        <v>0</v>
      </c>
      <c r="AD16" s="1050" t="s">
        <v>549</v>
      </c>
      <c r="AE16" s="715"/>
    </row>
    <row r="17" spans="1:31" s="716" customFormat="1" ht="24.75" customHeight="1">
      <c r="A17" s="1422" t="s">
        <v>562</v>
      </c>
      <c r="B17" s="1270" t="s">
        <v>543</v>
      </c>
      <c r="C17" s="1425">
        <v>46199</v>
      </c>
      <c r="D17" s="1425"/>
      <c r="E17" s="1424"/>
      <c r="F17" s="1423"/>
      <c r="G17" s="1257"/>
      <c r="H17" s="1497">
        <v>91</v>
      </c>
      <c r="I17" s="372" t="s">
        <v>544</v>
      </c>
      <c r="J17" s="1066" t="s">
        <v>30</v>
      </c>
      <c r="K17" s="1498"/>
      <c r="L17" s="1424"/>
      <c r="M17" s="372" t="s">
        <v>110</v>
      </c>
      <c r="N17" s="997">
        <v>72668.5</v>
      </c>
      <c r="O17" s="372" t="s">
        <v>110</v>
      </c>
      <c r="P17" s="708" t="s">
        <v>32</v>
      </c>
      <c r="Q17" s="1499"/>
      <c r="R17" s="703"/>
      <c r="S17" s="1499"/>
      <c r="T17" s="1499"/>
      <c r="U17" s="1499"/>
      <c r="V17" s="1500">
        <v>5934</v>
      </c>
      <c r="W17" s="1242"/>
      <c r="X17" s="1501">
        <f>SUM(V17-W17)</f>
        <v>5934</v>
      </c>
      <c r="Y17" s="1258">
        <f>IFERROR($W17/$V17, 0)</f>
        <v>0</v>
      </c>
      <c r="Z17" s="1499"/>
      <c r="AA17" s="698">
        <v>0</v>
      </c>
      <c r="AB17" s="698">
        <v>0</v>
      </c>
      <c r="AC17" s="1063">
        <v>0</v>
      </c>
      <c r="AD17" s="1050" t="s">
        <v>549</v>
      </c>
      <c r="AE17" s="715"/>
    </row>
    <row r="18" spans="1:31" s="716" customFormat="1" ht="24.75" customHeight="1">
      <c r="A18" s="1422" t="s">
        <v>563</v>
      </c>
      <c r="B18" s="1270" t="s">
        <v>543</v>
      </c>
      <c r="C18" s="1425">
        <v>46227</v>
      </c>
      <c r="D18" s="1425"/>
      <c r="E18" s="1424"/>
      <c r="F18" s="1423"/>
      <c r="G18" s="1257"/>
      <c r="H18" s="1497">
        <v>88</v>
      </c>
      <c r="I18" s="372" t="s">
        <v>544</v>
      </c>
      <c r="J18" s="1066" t="s">
        <v>30</v>
      </c>
      <c r="K18" s="1498"/>
      <c r="L18" s="1424"/>
      <c r="M18" s="372" t="s">
        <v>110</v>
      </c>
      <c r="N18" s="997">
        <v>96607</v>
      </c>
      <c r="O18" s="372" t="s">
        <v>110</v>
      </c>
      <c r="P18" s="708" t="s">
        <v>32</v>
      </c>
      <c r="Q18" s="1499"/>
      <c r="R18" s="703"/>
      <c r="S18" s="1499"/>
      <c r="T18" s="1499"/>
      <c r="U18" s="1499"/>
      <c r="V18" s="1500">
        <v>7623</v>
      </c>
      <c r="W18" s="1242"/>
      <c r="X18" s="1501">
        <f>SUM(V18-W18)</f>
        <v>7623</v>
      </c>
      <c r="Y18" s="1258">
        <f>IFERROR($W18/$V18, 0)</f>
        <v>0</v>
      </c>
      <c r="Z18" s="1499"/>
      <c r="AA18" s="698">
        <v>0</v>
      </c>
      <c r="AB18" s="698">
        <v>0</v>
      </c>
      <c r="AC18" s="1063">
        <v>0</v>
      </c>
      <c r="AD18" s="1050" t="s">
        <v>549</v>
      </c>
      <c r="AE18" s="715"/>
    </row>
    <row r="19" spans="1:31" s="716" customFormat="1" ht="24.75" customHeight="1">
      <c r="A19" s="1422" t="s">
        <v>564</v>
      </c>
      <c r="B19" s="1270" t="s">
        <v>543</v>
      </c>
      <c r="C19" s="1425">
        <v>46227</v>
      </c>
      <c r="D19" s="1425"/>
      <c r="E19" s="1424"/>
      <c r="F19" s="1423"/>
      <c r="G19" s="1257"/>
      <c r="H19" s="1497">
        <v>75</v>
      </c>
      <c r="I19" s="372" t="s">
        <v>544</v>
      </c>
      <c r="J19" s="1066" t="s">
        <v>30</v>
      </c>
      <c r="K19" s="1498"/>
      <c r="L19" s="1424"/>
      <c r="M19" s="372" t="s">
        <v>110</v>
      </c>
      <c r="N19" s="997">
        <v>95477</v>
      </c>
      <c r="O19" s="372" t="s">
        <v>110</v>
      </c>
      <c r="P19" s="708" t="s">
        <v>32</v>
      </c>
      <c r="Q19" s="1499"/>
      <c r="R19" s="703"/>
      <c r="S19" s="1499"/>
      <c r="T19" s="1499"/>
      <c r="U19" s="1499"/>
      <c r="V19" s="1500">
        <v>7966</v>
      </c>
      <c r="W19" s="1242"/>
      <c r="X19" s="1501">
        <f>SUM(V19-W19)</f>
        <v>7966</v>
      </c>
      <c r="Y19" s="1258">
        <f>IFERROR($W19/$V19, 0)</f>
        <v>0</v>
      </c>
      <c r="Z19" s="1499"/>
      <c r="AA19" s="698">
        <v>0</v>
      </c>
      <c r="AB19" s="698">
        <v>0</v>
      </c>
      <c r="AC19" s="1063">
        <v>0</v>
      </c>
      <c r="AD19" s="1050" t="s">
        <v>549</v>
      </c>
      <c r="AE19" s="715"/>
    </row>
    <row r="20" spans="1:31" s="716" customFormat="1" ht="24.75" customHeight="1">
      <c r="A20" s="1422" t="s">
        <v>565</v>
      </c>
      <c r="B20" s="1270" t="s">
        <v>543</v>
      </c>
      <c r="C20" s="1425">
        <v>46227</v>
      </c>
      <c r="D20" s="1425"/>
      <c r="E20" s="1424"/>
      <c r="F20" s="1423"/>
      <c r="G20" s="1257"/>
      <c r="H20" s="1497">
        <v>97</v>
      </c>
      <c r="I20" s="372" t="s">
        <v>544</v>
      </c>
      <c r="J20" s="1066" t="s">
        <v>30</v>
      </c>
      <c r="K20" s="1498"/>
      <c r="L20" s="1424"/>
      <c r="M20" s="372" t="s">
        <v>110</v>
      </c>
      <c r="N20" s="997">
        <v>94688.5</v>
      </c>
      <c r="O20" s="372" t="s">
        <v>110</v>
      </c>
      <c r="P20" s="708" t="s">
        <v>32</v>
      </c>
      <c r="Q20" s="1499"/>
      <c r="R20" s="703"/>
      <c r="S20" s="1499"/>
      <c r="T20" s="1499"/>
      <c r="U20" s="1499"/>
      <c r="V20" s="1500">
        <v>7856</v>
      </c>
      <c r="W20" s="1242"/>
      <c r="X20" s="1501">
        <f>SUM(V20-W20)</f>
        <v>7856</v>
      </c>
      <c r="Y20" s="1258">
        <f>IFERROR($W20/$V20, 0)</f>
        <v>0</v>
      </c>
      <c r="Z20" s="1499"/>
      <c r="AA20" s="698">
        <v>0</v>
      </c>
      <c r="AB20" s="698">
        <v>0</v>
      </c>
      <c r="AC20" s="1063">
        <v>0</v>
      </c>
      <c r="AD20" s="1050" t="s">
        <v>549</v>
      </c>
      <c r="AE20" s="715"/>
    </row>
    <row r="21" spans="1:31" s="716" customFormat="1" ht="24.75" customHeight="1">
      <c r="A21" s="1422" t="s">
        <v>566</v>
      </c>
      <c r="B21" s="1270" t="s">
        <v>543</v>
      </c>
      <c r="C21" s="1425">
        <v>46227</v>
      </c>
      <c r="D21" s="1425"/>
      <c r="E21" s="1424"/>
      <c r="F21" s="1423"/>
      <c r="G21" s="1257"/>
      <c r="H21" s="1497">
        <v>65</v>
      </c>
      <c r="I21" s="372" t="s">
        <v>544</v>
      </c>
      <c r="J21" s="1066" t="s">
        <v>30</v>
      </c>
      <c r="K21" s="1498"/>
      <c r="L21" s="1424"/>
      <c r="M21" s="372" t="s">
        <v>110</v>
      </c>
      <c r="N21" s="997">
        <v>97700</v>
      </c>
      <c r="O21" s="372" t="s">
        <v>110</v>
      </c>
      <c r="P21" s="708" t="s">
        <v>32</v>
      </c>
      <c r="Q21" s="1499"/>
      <c r="R21" s="703"/>
      <c r="S21" s="1499"/>
      <c r="T21" s="1499"/>
      <c r="U21" s="1499"/>
      <c r="V21" s="1500">
        <v>8047</v>
      </c>
      <c r="W21" s="1242"/>
      <c r="X21" s="1501">
        <f>SUM(V21-W21)</f>
        <v>8047</v>
      </c>
      <c r="Y21" s="1258">
        <f>IFERROR($W21/$V21, 0)</f>
        <v>0</v>
      </c>
      <c r="Z21" s="1499"/>
      <c r="AA21" s="698">
        <v>0</v>
      </c>
      <c r="AB21" s="698">
        <v>0</v>
      </c>
      <c r="AC21" s="1063">
        <v>0</v>
      </c>
      <c r="AD21" s="1050" t="s">
        <v>549</v>
      </c>
      <c r="AE21" s="715"/>
    </row>
    <row r="22" spans="1:31" s="716" customFormat="1" ht="24.75" customHeight="1">
      <c r="A22" s="1422" t="s">
        <v>567</v>
      </c>
      <c r="B22" s="1270" t="s">
        <v>543</v>
      </c>
      <c r="C22" s="1425">
        <v>46227</v>
      </c>
      <c r="D22" s="1425"/>
      <c r="E22" s="1424"/>
      <c r="F22" s="1423"/>
      <c r="G22" s="1257"/>
      <c r="H22" s="1497">
        <v>51</v>
      </c>
      <c r="I22" s="372" t="s">
        <v>544</v>
      </c>
      <c r="J22" s="1066" t="s">
        <v>30</v>
      </c>
      <c r="K22" s="1498"/>
      <c r="L22" s="1424"/>
      <c r="M22" s="372" t="s">
        <v>110</v>
      </c>
      <c r="N22" s="997">
        <v>91700</v>
      </c>
      <c r="O22" s="372" t="s">
        <v>110</v>
      </c>
      <c r="P22" s="708" t="s">
        <v>32</v>
      </c>
      <c r="Q22" s="1499"/>
      <c r="R22" s="703"/>
      <c r="S22" s="1499"/>
      <c r="T22" s="1499"/>
      <c r="U22" s="1499"/>
      <c r="V22" s="1500">
        <v>7529</v>
      </c>
      <c r="W22" s="1242"/>
      <c r="X22" s="1501">
        <f>SUM(V22-W22)</f>
        <v>7529</v>
      </c>
      <c r="Y22" s="1258">
        <f>IFERROR($W22/$V22, 0)</f>
        <v>0</v>
      </c>
      <c r="Z22" s="1499"/>
      <c r="AA22" s="698">
        <v>0</v>
      </c>
      <c r="AB22" s="698">
        <v>0</v>
      </c>
      <c r="AC22" s="1063">
        <v>0</v>
      </c>
      <c r="AD22" s="1050" t="s">
        <v>549</v>
      </c>
      <c r="AE22" s="715"/>
    </row>
    <row r="23" spans="1:31" s="716" customFormat="1" ht="24.75" customHeight="1">
      <c r="A23" s="1422" t="s">
        <v>568</v>
      </c>
      <c r="B23" s="1270" t="s">
        <v>543</v>
      </c>
      <c r="C23" s="1425">
        <v>46227</v>
      </c>
      <c r="D23" s="1425"/>
      <c r="E23" s="1424"/>
      <c r="F23" s="1423"/>
      <c r="G23" s="1257"/>
      <c r="H23" s="1497">
        <v>67</v>
      </c>
      <c r="I23" s="372" t="s">
        <v>544</v>
      </c>
      <c r="J23" s="1066" t="s">
        <v>30</v>
      </c>
      <c r="K23" s="1498"/>
      <c r="L23" s="1424"/>
      <c r="M23" s="372" t="s">
        <v>110</v>
      </c>
      <c r="N23" s="997">
        <v>100866</v>
      </c>
      <c r="O23" s="372" t="s">
        <v>110</v>
      </c>
      <c r="P23" s="708" t="s">
        <v>32</v>
      </c>
      <c r="Q23" s="1499"/>
      <c r="R23" s="703"/>
      <c r="S23" s="1499"/>
      <c r="T23" s="1499"/>
      <c r="U23" s="1499"/>
      <c r="V23" s="1500">
        <v>9021</v>
      </c>
      <c r="W23" s="1242"/>
      <c r="X23" s="1501">
        <f>SUM(V23-W23)</f>
        <v>9021</v>
      </c>
      <c r="Y23" s="1258">
        <f>IFERROR($W23/$V23, 0)</f>
        <v>0</v>
      </c>
      <c r="Z23" s="1499"/>
      <c r="AA23" s="698">
        <v>0</v>
      </c>
      <c r="AB23" s="698">
        <v>0</v>
      </c>
      <c r="AC23" s="1063">
        <v>0</v>
      </c>
      <c r="AD23" s="1050" t="s">
        <v>549</v>
      </c>
      <c r="AE23" s="715"/>
    </row>
    <row r="24" spans="1:31" s="716" customFormat="1" ht="24.75" customHeight="1">
      <c r="A24" s="1422" t="s">
        <v>569</v>
      </c>
      <c r="B24" s="1270" t="s">
        <v>543</v>
      </c>
      <c r="C24" s="1425">
        <v>46227</v>
      </c>
      <c r="D24" s="1425"/>
      <c r="E24" s="1424"/>
      <c r="F24" s="1423"/>
      <c r="G24" s="1257"/>
      <c r="H24" s="1497">
        <v>93</v>
      </c>
      <c r="I24" s="372" t="s">
        <v>544</v>
      </c>
      <c r="J24" s="1066" t="s">
        <v>30</v>
      </c>
      <c r="K24" s="1498"/>
      <c r="L24" s="1424"/>
      <c r="M24" s="372" t="s">
        <v>110</v>
      </c>
      <c r="N24" s="997">
        <v>104934</v>
      </c>
      <c r="O24" s="372" t="s">
        <v>110</v>
      </c>
      <c r="P24" s="708" t="s">
        <v>32</v>
      </c>
      <c r="Q24" s="1499"/>
      <c r="R24" s="703"/>
      <c r="S24" s="1499"/>
      <c r="T24" s="1499"/>
      <c r="U24" s="1499"/>
      <c r="V24" s="1500">
        <v>8701</v>
      </c>
      <c r="W24" s="1242"/>
      <c r="X24" s="1501">
        <f>SUM(V24-W24)</f>
        <v>8701</v>
      </c>
      <c r="Y24" s="1258">
        <f>IFERROR($W24/$V24, 0)</f>
        <v>0</v>
      </c>
      <c r="Z24" s="1499"/>
      <c r="AA24" s="698">
        <v>0</v>
      </c>
      <c r="AB24" s="698">
        <v>0</v>
      </c>
      <c r="AC24" s="1063">
        <v>0</v>
      </c>
      <c r="AD24" s="1050" t="s">
        <v>549</v>
      </c>
      <c r="AE24" s="715"/>
    </row>
    <row r="25" spans="1:31" s="716" customFormat="1" ht="24.75" customHeight="1">
      <c r="A25" s="1422" t="s">
        <v>570</v>
      </c>
      <c r="B25" s="1270" t="s">
        <v>543</v>
      </c>
      <c r="C25" s="1425">
        <v>46227</v>
      </c>
      <c r="D25" s="1425"/>
      <c r="E25" s="1424"/>
      <c r="F25" s="1423"/>
      <c r="G25" s="1257"/>
      <c r="H25" s="1497">
        <v>28</v>
      </c>
      <c r="I25" s="372" t="s">
        <v>544</v>
      </c>
      <c r="J25" s="1066" t="s">
        <v>30</v>
      </c>
      <c r="K25" s="1498"/>
      <c r="L25" s="1424"/>
      <c r="M25" s="372" t="s">
        <v>110</v>
      </c>
      <c r="N25" s="997">
        <v>73691.5</v>
      </c>
      <c r="O25" s="372" t="s">
        <v>110</v>
      </c>
      <c r="P25" s="708" t="s">
        <v>32</v>
      </c>
      <c r="Q25" s="1499"/>
      <c r="R25" s="703"/>
      <c r="S25" s="1499"/>
      <c r="T25" s="1499"/>
      <c r="U25" s="1499"/>
      <c r="V25" s="1500">
        <v>6042</v>
      </c>
      <c r="W25" s="1242"/>
      <c r="X25" s="1501">
        <f>SUM(V25-W25)</f>
        <v>6042</v>
      </c>
      <c r="Y25" s="1258">
        <f>IFERROR($W25/$V25, 0)</f>
        <v>0</v>
      </c>
      <c r="Z25" s="1499"/>
      <c r="AA25" s="698">
        <v>0</v>
      </c>
      <c r="AB25" s="698">
        <v>0</v>
      </c>
      <c r="AC25" s="1063">
        <v>0</v>
      </c>
      <c r="AD25" s="1050" t="s">
        <v>549</v>
      </c>
      <c r="AE25" s="715"/>
    </row>
    <row r="26" spans="1:31" s="716" customFormat="1" ht="24.75" customHeight="1">
      <c r="A26" s="1422" t="s">
        <v>571</v>
      </c>
      <c r="B26" s="1270" t="s">
        <v>543</v>
      </c>
      <c r="C26" s="1425">
        <v>46227</v>
      </c>
      <c r="D26" s="1425"/>
      <c r="E26" s="1424"/>
      <c r="F26" s="1423"/>
      <c r="G26" s="1257"/>
      <c r="H26" s="1497">
        <v>70</v>
      </c>
      <c r="I26" s="372" t="s">
        <v>544</v>
      </c>
      <c r="J26" s="1066" t="s">
        <v>30</v>
      </c>
      <c r="K26" s="1498"/>
      <c r="L26" s="1424"/>
      <c r="M26" s="372" t="s">
        <v>110</v>
      </c>
      <c r="N26" s="997">
        <v>99590</v>
      </c>
      <c r="O26" s="372" t="s">
        <v>110</v>
      </c>
      <c r="P26" s="708" t="s">
        <v>32</v>
      </c>
      <c r="Q26" s="1499"/>
      <c r="R26" s="703"/>
      <c r="S26" s="1499"/>
      <c r="T26" s="1499"/>
      <c r="U26" s="1499"/>
      <c r="V26" s="1500">
        <v>8201</v>
      </c>
      <c r="W26" s="1242"/>
      <c r="X26" s="1501">
        <f>SUM(V26-W26)</f>
        <v>8201</v>
      </c>
      <c r="Y26" s="1258">
        <f>IFERROR($W26/$V26, 0)</f>
        <v>0</v>
      </c>
      <c r="Z26" s="1499"/>
      <c r="AA26" s="698">
        <v>0</v>
      </c>
      <c r="AB26" s="698">
        <v>0</v>
      </c>
      <c r="AC26" s="1063">
        <v>0</v>
      </c>
      <c r="AD26" s="1050" t="s">
        <v>549</v>
      </c>
      <c r="AE26" s="715"/>
    </row>
    <row r="27" spans="1:31" s="716" customFormat="1" ht="24.75" customHeight="1">
      <c r="A27" s="1422" t="s">
        <v>572</v>
      </c>
      <c r="B27" s="1270" t="s">
        <v>543</v>
      </c>
      <c r="C27" s="1425">
        <v>46227</v>
      </c>
      <c r="D27" s="1425"/>
      <c r="E27" s="1424"/>
      <c r="F27" s="1423"/>
      <c r="G27" s="1257"/>
      <c r="H27" s="1497">
        <v>86</v>
      </c>
      <c r="I27" s="372" t="s">
        <v>544</v>
      </c>
      <c r="J27" s="1066" t="s">
        <v>30</v>
      </c>
      <c r="K27" s="1498"/>
      <c r="L27" s="1424"/>
      <c r="M27" s="372" t="s">
        <v>110</v>
      </c>
      <c r="N27" s="997">
        <v>97386.5</v>
      </c>
      <c r="O27" s="372" t="s">
        <v>110</v>
      </c>
      <c r="P27" s="708" t="s">
        <v>32</v>
      </c>
      <c r="Q27" s="1499"/>
      <c r="R27" s="703"/>
      <c r="S27" s="1499"/>
      <c r="T27" s="1499"/>
      <c r="U27" s="1499"/>
      <c r="V27" s="1500">
        <v>7996</v>
      </c>
      <c r="W27" s="1242"/>
      <c r="X27" s="1501">
        <f>SUM(V27-W27)</f>
        <v>7996</v>
      </c>
      <c r="Y27" s="1258">
        <f>IFERROR($W27/$V27, 0)</f>
        <v>0</v>
      </c>
      <c r="Z27" s="1499"/>
      <c r="AA27" s="698">
        <v>0</v>
      </c>
      <c r="AB27" s="698">
        <v>0</v>
      </c>
      <c r="AC27" s="1063">
        <v>0</v>
      </c>
      <c r="AD27" s="1050" t="s">
        <v>549</v>
      </c>
      <c r="AE27" s="715"/>
    </row>
    <row r="28" spans="1:31" s="716" customFormat="1" ht="24.75" customHeight="1">
      <c r="A28" s="1422" t="s">
        <v>573</v>
      </c>
      <c r="B28" s="1270" t="s">
        <v>543</v>
      </c>
      <c r="C28" s="1425">
        <v>46199</v>
      </c>
      <c r="D28" s="1425"/>
      <c r="E28" s="1424"/>
      <c r="F28" s="1423"/>
      <c r="G28" s="1257"/>
      <c r="H28" s="1497">
        <v>40</v>
      </c>
      <c r="I28" s="372" t="s">
        <v>544</v>
      </c>
      <c r="J28" s="1066" t="s">
        <v>30</v>
      </c>
      <c r="K28" s="1498"/>
      <c r="L28" s="1424"/>
      <c r="M28" s="372" t="s">
        <v>110</v>
      </c>
      <c r="N28" s="997">
        <v>91774</v>
      </c>
      <c r="O28" s="372" t="s">
        <v>110</v>
      </c>
      <c r="P28" s="708" t="s">
        <v>32</v>
      </c>
      <c r="Q28" s="1499"/>
      <c r="R28" s="703"/>
      <c r="S28" s="1499"/>
      <c r="T28" s="1499"/>
      <c r="U28" s="1499"/>
      <c r="V28" s="1500">
        <v>7530</v>
      </c>
      <c r="W28" s="1242"/>
      <c r="X28" s="1501">
        <f>SUM(V28-W28)</f>
        <v>7530</v>
      </c>
      <c r="Y28" s="1258">
        <f>IFERROR($W28/$V28, 0)</f>
        <v>0</v>
      </c>
      <c r="Z28" s="1499"/>
      <c r="AA28" s="698">
        <v>0</v>
      </c>
      <c r="AB28" s="698">
        <v>0</v>
      </c>
      <c r="AC28" s="1063">
        <v>0</v>
      </c>
      <c r="AD28" s="1050" t="s">
        <v>549</v>
      </c>
      <c r="AE28" s="715"/>
    </row>
    <row r="29" spans="1:31" s="716" customFormat="1" ht="24.75" customHeight="1">
      <c r="A29" s="1422" t="s">
        <v>574</v>
      </c>
      <c r="B29" s="1270" t="s">
        <v>543</v>
      </c>
      <c r="C29" s="1425">
        <v>46199</v>
      </c>
      <c r="D29" s="1425"/>
      <c r="E29" s="1424"/>
      <c r="F29" s="1423"/>
      <c r="G29" s="1257"/>
      <c r="H29" s="1497">
        <v>88</v>
      </c>
      <c r="I29" s="372" t="s">
        <v>544</v>
      </c>
      <c r="J29" s="1066" t="s">
        <v>30</v>
      </c>
      <c r="K29" s="1498"/>
      <c r="L29" s="1424"/>
      <c r="M29" s="372" t="s">
        <v>110</v>
      </c>
      <c r="N29" s="997">
        <v>81059.5</v>
      </c>
      <c r="O29" s="372" t="s">
        <v>110</v>
      </c>
      <c r="P29" s="708" t="s">
        <v>32</v>
      </c>
      <c r="Q29" s="1499"/>
      <c r="R29" s="703"/>
      <c r="S29" s="1499"/>
      <c r="T29" s="1499"/>
      <c r="U29" s="1499"/>
      <c r="V29" s="1500">
        <v>6647</v>
      </c>
      <c r="W29" s="1242"/>
      <c r="X29" s="1501">
        <f>SUM(V29-W29)</f>
        <v>6647</v>
      </c>
      <c r="Y29" s="1258">
        <f>IFERROR($W29/$V29, 0)</f>
        <v>0</v>
      </c>
      <c r="Z29" s="1499"/>
      <c r="AA29" s="698">
        <v>0</v>
      </c>
      <c r="AB29" s="698">
        <v>0</v>
      </c>
      <c r="AC29" s="1063">
        <v>0</v>
      </c>
      <c r="AD29" s="1050" t="s">
        <v>549</v>
      </c>
      <c r="AE29" s="715"/>
    </row>
    <row r="30" spans="1:31" s="716" customFormat="1" ht="24.75" customHeight="1">
      <c r="A30" s="1422" t="s">
        <v>575</v>
      </c>
      <c r="B30" s="1270" t="s">
        <v>543</v>
      </c>
      <c r="C30" s="1425">
        <v>46199</v>
      </c>
      <c r="D30" s="1425"/>
      <c r="E30" s="1424"/>
      <c r="F30" s="1423"/>
      <c r="G30" s="1257"/>
      <c r="H30" s="1497">
        <v>88</v>
      </c>
      <c r="I30" s="372" t="s">
        <v>544</v>
      </c>
      <c r="J30" s="1066" t="s">
        <v>30</v>
      </c>
      <c r="K30" s="1498"/>
      <c r="L30" s="1424"/>
      <c r="M30" s="372" t="s">
        <v>110</v>
      </c>
      <c r="N30" s="997">
        <v>106600</v>
      </c>
      <c r="O30" s="372" t="s">
        <v>110</v>
      </c>
      <c r="P30" s="708" t="s">
        <v>32</v>
      </c>
      <c r="Q30" s="1499"/>
      <c r="R30" s="703"/>
      <c r="S30" s="1499"/>
      <c r="T30" s="1499"/>
      <c r="U30" s="1499"/>
      <c r="V30" s="1500">
        <v>8787</v>
      </c>
      <c r="W30" s="1242"/>
      <c r="X30" s="1501">
        <f>SUM(V30-W30)</f>
        <v>8787</v>
      </c>
      <c r="Y30" s="1258">
        <f>IFERROR($W30/$V30, 0)</f>
        <v>0</v>
      </c>
      <c r="Z30" s="1499"/>
      <c r="AA30" s="698">
        <v>0</v>
      </c>
      <c r="AB30" s="698">
        <v>0</v>
      </c>
      <c r="AC30" s="1063">
        <v>0</v>
      </c>
      <c r="AD30" s="1050" t="s">
        <v>549</v>
      </c>
      <c r="AE30" s="715"/>
    </row>
    <row r="31" spans="1:31" s="716" customFormat="1" ht="24.75" customHeight="1">
      <c r="A31" s="1422" t="s">
        <v>576</v>
      </c>
      <c r="B31" s="1270" t="s">
        <v>543</v>
      </c>
      <c r="C31" s="1425">
        <v>46199</v>
      </c>
      <c r="D31" s="1425"/>
      <c r="E31" s="1424"/>
      <c r="F31" s="1423"/>
      <c r="G31" s="1257"/>
      <c r="H31" s="1497">
        <v>0</v>
      </c>
      <c r="I31" s="372" t="s">
        <v>544</v>
      </c>
      <c r="J31" s="1066" t="s">
        <v>30</v>
      </c>
      <c r="K31" s="1498"/>
      <c r="L31" s="1424"/>
      <c r="M31" s="372" t="s">
        <v>110</v>
      </c>
      <c r="N31" s="997">
        <v>65477.3</v>
      </c>
      <c r="O31" s="372" t="s">
        <v>110</v>
      </c>
      <c r="P31" s="708" t="s">
        <v>32</v>
      </c>
      <c r="Q31" s="1499"/>
      <c r="R31" s="703"/>
      <c r="S31" s="1499"/>
      <c r="T31" s="1499"/>
      <c r="U31" s="1499"/>
      <c r="V31" s="1500">
        <v>5318</v>
      </c>
      <c r="W31" s="1242"/>
      <c r="X31" s="1501">
        <f>SUM(V31-W31)</f>
        <v>5318</v>
      </c>
      <c r="Y31" s="1258">
        <f>IFERROR($W31/$V31, 0)</f>
        <v>0</v>
      </c>
      <c r="Z31" s="1499"/>
      <c r="AA31" s="698">
        <v>0</v>
      </c>
      <c r="AB31" s="698">
        <v>0</v>
      </c>
      <c r="AC31" s="1063">
        <v>0</v>
      </c>
      <c r="AD31" s="1050" t="s">
        <v>549</v>
      </c>
      <c r="AE31" s="715"/>
    </row>
    <row r="32" spans="1:31" s="716" customFormat="1" ht="24.75" customHeight="1">
      <c r="A32" s="1450" t="s">
        <v>577</v>
      </c>
      <c r="B32" s="1270" t="s">
        <v>28</v>
      </c>
      <c r="C32" s="1271">
        <v>46080</v>
      </c>
      <c r="D32" s="366" t="s">
        <v>465</v>
      </c>
      <c r="E32" s="1272">
        <v>46018</v>
      </c>
      <c r="F32" s="366" t="s">
        <v>59</v>
      </c>
      <c r="G32" s="1257" t="s">
        <v>578</v>
      </c>
      <c r="H32" s="1189">
        <v>89</v>
      </c>
      <c r="I32" s="1250" t="s">
        <v>544</v>
      </c>
      <c r="J32" s="1239" t="s">
        <v>30</v>
      </c>
      <c r="K32" s="1451"/>
      <c r="L32" s="1272">
        <v>46028</v>
      </c>
      <c r="M32" s="1239" t="s">
        <v>110</v>
      </c>
      <c r="N32" s="1452">
        <v>72131.5</v>
      </c>
      <c r="O32" s="1239" t="s">
        <v>110</v>
      </c>
      <c r="P32" s="1453" t="s">
        <v>29</v>
      </c>
      <c r="Q32" s="1240">
        <v>46014</v>
      </c>
      <c r="R32" s="703"/>
      <c r="S32" s="1240"/>
      <c r="T32" s="1240"/>
      <c r="U32" s="1240"/>
      <c r="V32" s="1243">
        <v>6182</v>
      </c>
      <c r="W32" s="1242">
        <v>5899</v>
      </c>
      <c r="X32" s="1243">
        <f>SUM(V32-W32)</f>
        <v>283</v>
      </c>
      <c r="Y32" s="1258">
        <f>IFERROR($W32/$V32, 0)</f>
        <v>0.95422193464898086</v>
      </c>
      <c r="Z32" s="1454">
        <v>45891</v>
      </c>
      <c r="AA32" s="1201">
        <v>0</v>
      </c>
      <c r="AB32" s="1201">
        <v>0</v>
      </c>
      <c r="AC32" s="1276">
        <v>0</v>
      </c>
      <c r="AD32" s="1277"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2">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3"/>
      <c r="S38" s="1373"/>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7"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7" t="s">
        <v>38</v>
      </c>
      <c r="Q39" s="695">
        <v>46126</v>
      </c>
      <c r="R39" s="695" t="s">
        <v>238</v>
      </c>
      <c r="S39" s="695"/>
      <c r="T39" s="695"/>
      <c r="U39" s="695"/>
      <c r="V39" s="376">
        <v>1433</v>
      </c>
      <c r="W39" s="1448">
        <v>1362</v>
      </c>
      <c r="X39" s="696">
        <f t="shared" si="1"/>
        <v>71</v>
      </c>
      <c r="Y39" s="365">
        <f>IFERROR($W39/$V39, 0)</f>
        <v>0.95045359385903694</v>
      </c>
      <c r="Z39" s="703">
        <v>46134</v>
      </c>
      <c r="AA39" s="698">
        <v>1</v>
      </c>
      <c r="AB39" s="698">
        <v>0</v>
      </c>
      <c r="AC39" s="696">
        <v>0</v>
      </c>
      <c r="AD39" s="711" t="s">
        <v>594</v>
      </c>
    </row>
    <row r="40" spans="1:115" ht="24.75" customHeight="1">
      <c r="A40" s="1210"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7"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7" t="s">
        <v>38</v>
      </c>
      <c r="Q41" s="695">
        <v>46126</v>
      </c>
      <c r="R41" s="695" t="s">
        <v>110</v>
      </c>
      <c r="S41" s="695">
        <v>46143</v>
      </c>
      <c r="T41" s="695"/>
      <c r="U41" s="695"/>
      <c r="V41" s="333">
        <v>2307</v>
      </c>
      <c r="W41" s="1378">
        <v>2334</v>
      </c>
      <c r="X41" s="696">
        <f t="shared" si="1"/>
        <v>-27</v>
      </c>
      <c r="Y41" s="365">
        <f t="shared" si="2"/>
        <v>1.0117035110533159</v>
      </c>
      <c r="Z41" s="703">
        <v>46134</v>
      </c>
      <c r="AA41" s="698">
        <v>0</v>
      </c>
      <c r="AB41" s="698">
        <v>0</v>
      </c>
      <c r="AC41" s="1063">
        <v>0</v>
      </c>
      <c r="AD41" s="699" t="s">
        <v>600</v>
      </c>
      <c r="AF41" s="725"/>
    </row>
    <row r="42" spans="1:115" ht="24.75" customHeight="1">
      <c r="A42" s="1130" t="s">
        <v>601</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5">
        <v>3625</v>
      </c>
      <c r="W42" s="1458">
        <v>1836</v>
      </c>
      <c r="X42" s="1375">
        <v>3625</v>
      </c>
      <c r="Y42" s="1444">
        <f>IFERROR($W42/$V42, 0)</f>
        <v>0.5064827586206897</v>
      </c>
      <c r="Z42" s="1431">
        <v>46140</v>
      </c>
      <c r="AA42" s="1227">
        <v>0</v>
      </c>
      <c r="AB42" s="1207">
        <v>0</v>
      </c>
      <c r="AC42" s="1228"/>
      <c r="AD42" s="1374"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603</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604</v>
      </c>
      <c r="B46" s="377" t="s">
        <v>34</v>
      </c>
      <c r="C46" s="1425">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459" t="s">
        <v>607</v>
      </c>
      <c r="B47" s="377" t="s">
        <v>34</v>
      </c>
      <c r="C47" s="1425">
        <v>46172</v>
      </c>
      <c r="D47" s="1257" t="s">
        <v>54</v>
      </c>
      <c r="E47" s="360">
        <v>46139</v>
      </c>
      <c r="F47" s="358" t="s">
        <v>53</v>
      </c>
      <c r="G47" s="691" t="s">
        <v>608</v>
      </c>
      <c r="H47" s="692">
        <v>0</v>
      </c>
      <c r="I47" s="1062" t="s">
        <v>593</v>
      </c>
      <c r="J47" s="692" t="s">
        <v>30</v>
      </c>
      <c r="K47" s="991"/>
      <c r="L47" s="360"/>
      <c r="M47" s="692" t="s">
        <v>110</v>
      </c>
      <c r="N47" s="946">
        <v>85069.95</v>
      </c>
      <c r="O47" s="744" t="s">
        <v>110</v>
      </c>
      <c r="P47" s="1262" t="s">
        <v>38</v>
      </c>
      <c r="Q47" s="993">
        <v>46093</v>
      </c>
      <c r="R47" s="993"/>
      <c r="S47" s="993"/>
      <c r="T47" s="993"/>
      <c r="U47" s="993"/>
      <c r="V47" s="994">
        <v>6787</v>
      </c>
      <c r="W47" s="1261">
        <v>6802</v>
      </c>
      <c r="X47" s="994">
        <f>SUM(V47-W47)</f>
        <v>-15</v>
      </c>
      <c r="Y47" s="383">
        <f>IFERROR($W47/$V47, 0)</f>
        <v>1.0022101075585679</v>
      </c>
      <c r="Z47" s="993">
        <v>46139</v>
      </c>
      <c r="AA47" s="698">
        <v>0</v>
      </c>
      <c r="AB47" s="698">
        <v>0</v>
      </c>
      <c r="AC47" s="704">
        <v>0</v>
      </c>
      <c r="AD47" s="699" t="s">
        <v>609</v>
      </c>
      <c r="AE47" s="726"/>
      <c r="AF47" s="725"/>
    </row>
    <row r="48" spans="1:115" ht="24.75" customHeight="1">
      <c r="A48" s="730" t="s">
        <v>610</v>
      </c>
      <c r="B48" s="377" t="s">
        <v>34</v>
      </c>
      <c r="C48" s="1425">
        <v>46172</v>
      </c>
      <c r="D48" s="690" t="s">
        <v>52</v>
      </c>
      <c r="E48" s="690">
        <v>46114</v>
      </c>
      <c r="F48" s="690" t="s">
        <v>53</v>
      </c>
      <c r="G48" s="691" t="s">
        <v>611</v>
      </c>
      <c r="H48" s="692">
        <v>0</v>
      </c>
      <c r="I48" s="1062" t="s">
        <v>593</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5">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7" t="s">
        <v>54</v>
      </c>
      <c r="E51" s="700">
        <v>46127</v>
      </c>
      <c r="F51" s="701" t="s">
        <v>53</v>
      </c>
      <c r="G51" s="700" t="s">
        <v>620</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1456">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5">
        <v>46172</v>
      </c>
      <c r="D57" s="700" t="s">
        <v>52</v>
      </c>
      <c r="E57" s="700">
        <v>46118</v>
      </c>
      <c r="F57" s="701" t="s">
        <v>53</v>
      </c>
      <c r="G57" s="700" t="s">
        <v>637</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1460">
        <v>4203</v>
      </c>
      <c r="X57" s="696">
        <f t="shared" si="3"/>
        <v>2937</v>
      </c>
      <c r="Y57" s="365">
        <f t="shared" si="4"/>
        <v>0.58865546218487397</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8" t="s">
        <v>640</v>
      </c>
      <c r="B59" s="377" t="s">
        <v>34</v>
      </c>
      <c r="C59" s="1425">
        <v>46191</v>
      </c>
      <c r="D59" s="1424" t="s">
        <v>472</v>
      </c>
      <c r="E59" s="1424">
        <v>46142</v>
      </c>
      <c r="F59" s="1423" t="s">
        <v>53</v>
      </c>
      <c r="G59" s="1272"/>
      <c r="H59" s="1497">
        <v>58</v>
      </c>
      <c r="I59" s="372" t="s">
        <v>544</v>
      </c>
      <c r="J59" s="1066" t="s">
        <v>30</v>
      </c>
      <c r="K59" s="1498"/>
      <c r="L59" s="1424"/>
      <c r="M59" s="372" t="s">
        <v>110</v>
      </c>
      <c r="N59" s="997">
        <v>56668.15</v>
      </c>
      <c r="O59" s="372" t="s">
        <v>110</v>
      </c>
      <c r="P59" s="708" t="s">
        <v>32</v>
      </c>
      <c r="Q59" s="1499"/>
      <c r="R59" s="1499"/>
      <c r="S59" s="1499"/>
      <c r="T59" s="1499"/>
      <c r="U59" s="1499"/>
      <c r="V59" s="1500">
        <v>4436</v>
      </c>
      <c r="W59" s="1501"/>
      <c r="X59" s="1501">
        <f>SUM(V59-W59)</f>
        <v>4436</v>
      </c>
      <c r="Y59" s="1258">
        <f>IFERROR($W59/$V59, 0)</f>
        <v>0</v>
      </c>
      <c r="Z59" s="1502"/>
      <c r="AA59" s="698">
        <v>0</v>
      </c>
      <c r="AB59" s="698">
        <v>0</v>
      </c>
      <c r="AC59" s="1063">
        <v>0</v>
      </c>
      <c r="AD59" s="1259" t="s">
        <v>641</v>
      </c>
      <c r="AE59" s="728"/>
    </row>
    <row r="60" spans="1:32" ht="24.75" customHeight="1">
      <c r="A60" s="1427" t="s">
        <v>642</v>
      </c>
      <c r="B60" s="1070" t="s">
        <v>34</v>
      </c>
      <c r="C60" s="1425">
        <v>46191</v>
      </c>
      <c r="D60" s="1424"/>
      <c r="E60" s="1424"/>
      <c r="F60" s="1423"/>
      <c r="G60" s="1272"/>
      <c r="H60" s="1497">
        <v>61</v>
      </c>
      <c r="I60" s="372" t="s">
        <v>544</v>
      </c>
      <c r="J60" s="1066" t="s">
        <v>30</v>
      </c>
      <c r="K60" s="1498"/>
      <c r="L60" s="1424"/>
      <c r="M60" s="372" t="s">
        <v>110</v>
      </c>
      <c r="N60" s="997">
        <v>44936</v>
      </c>
      <c r="O60" s="372" t="s">
        <v>110</v>
      </c>
      <c r="P60" s="708" t="s">
        <v>32</v>
      </c>
      <c r="Q60" s="1499"/>
      <c r="R60" s="1499"/>
      <c r="S60" s="1499"/>
      <c r="T60" s="1499"/>
      <c r="U60" s="1499"/>
      <c r="V60" s="1500">
        <v>3375</v>
      </c>
      <c r="W60" s="1501"/>
      <c r="X60" s="1501">
        <f>SUM(V60-W60)</f>
        <v>3375</v>
      </c>
      <c r="Y60" s="1258">
        <f>IFERROR($W60/$V60, 0)</f>
        <v>0</v>
      </c>
      <c r="Z60" s="1502"/>
      <c r="AA60" s="698">
        <v>0</v>
      </c>
      <c r="AB60" s="698">
        <v>0</v>
      </c>
      <c r="AC60" s="1063">
        <v>0</v>
      </c>
      <c r="AD60" s="1259" t="s">
        <v>641</v>
      </c>
      <c r="AE60" s="728"/>
    </row>
    <row r="61" spans="1:32" ht="24.75" customHeight="1">
      <c r="A61" s="743" t="s">
        <v>643</v>
      </c>
      <c r="B61" s="1070" t="s">
        <v>34</v>
      </c>
      <c r="C61" s="1425">
        <v>46181</v>
      </c>
      <c r="D61" s="1424"/>
      <c r="E61" s="1424"/>
      <c r="F61" s="1423"/>
      <c r="G61" s="1272"/>
      <c r="H61" s="1497">
        <v>85</v>
      </c>
      <c r="I61" s="372" t="s">
        <v>544</v>
      </c>
      <c r="J61" s="1066" t="s">
        <v>30</v>
      </c>
      <c r="K61" s="1498"/>
      <c r="L61" s="1424"/>
      <c r="M61" s="372" t="s">
        <v>110</v>
      </c>
      <c r="N61" s="997">
        <v>60062</v>
      </c>
      <c r="O61" s="372" t="s">
        <v>110</v>
      </c>
      <c r="P61" s="708" t="s">
        <v>32</v>
      </c>
      <c r="Q61" s="1499"/>
      <c r="R61" s="1499"/>
      <c r="S61" s="1499"/>
      <c r="T61" s="1499"/>
      <c r="U61" s="1499"/>
      <c r="V61" s="1500">
        <v>4380</v>
      </c>
      <c r="W61" s="1501"/>
      <c r="X61" s="1501">
        <f>SUM(V61-W61)</f>
        <v>4380</v>
      </c>
      <c r="Y61" s="1258">
        <f>IFERROR($W61/$V61, 0)</f>
        <v>0</v>
      </c>
      <c r="Z61" s="1502"/>
      <c r="AA61" s="698">
        <v>0</v>
      </c>
      <c r="AB61" s="698">
        <v>0</v>
      </c>
      <c r="AC61" s="1063">
        <v>0</v>
      </c>
      <c r="AD61" s="1259" t="s">
        <v>644</v>
      </c>
      <c r="AE61" s="728"/>
    </row>
    <row r="62" spans="1:32" ht="24.75" customHeight="1">
      <c r="A62" s="1427" t="s">
        <v>645</v>
      </c>
      <c r="B62" s="1070" t="s">
        <v>34</v>
      </c>
      <c r="C62" s="1425">
        <v>46191</v>
      </c>
      <c r="D62" s="1424"/>
      <c r="E62" s="1424"/>
      <c r="F62" s="1423"/>
      <c r="G62" s="1272"/>
      <c r="H62" s="1497">
        <v>86</v>
      </c>
      <c r="I62" s="372" t="s">
        <v>544</v>
      </c>
      <c r="J62" s="1066" t="s">
        <v>30</v>
      </c>
      <c r="K62" s="1498"/>
      <c r="L62" s="1424"/>
      <c r="M62" s="372" t="s">
        <v>110</v>
      </c>
      <c r="N62" s="997">
        <v>64118</v>
      </c>
      <c r="O62" s="372" t="s">
        <v>110</v>
      </c>
      <c r="P62" s="708" t="s">
        <v>32</v>
      </c>
      <c r="Q62" s="1499"/>
      <c r="R62" s="1499"/>
      <c r="S62" s="1499"/>
      <c r="T62" s="1499"/>
      <c r="U62" s="1499"/>
      <c r="V62" s="1500">
        <v>4753</v>
      </c>
      <c r="W62" s="1501"/>
      <c r="X62" s="1501">
        <f>SUM(V62-W62)</f>
        <v>4753</v>
      </c>
      <c r="Y62" s="1258">
        <f>IFERROR($W62/$V62, 0)</f>
        <v>0</v>
      </c>
      <c r="Z62" s="1502"/>
      <c r="AA62" s="698">
        <v>0</v>
      </c>
      <c r="AB62" s="698">
        <v>0</v>
      </c>
      <c r="AC62" s="1063">
        <v>0</v>
      </c>
      <c r="AD62" s="1259" t="s">
        <v>641</v>
      </c>
      <c r="AE62" s="728"/>
    </row>
    <row r="63" spans="1:32" ht="24.75" customHeight="1">
      <c r="A63" s="1427" t="s">
        <v>646</v>
      </c>
      <c r="B63" s="1070" t="s">
        <v>34</v>
      </c>
      <c r="C63" s="1425">
        <v>46191</v>
      </c>
      <c r="D63" s="1424"/>
      <c r="E63" s="1424"/>
      <c r="F63" s="1423"/>
      <c r="G63" s="1272"/>
      <c r="H63" s="1497">
        <v>87</v>
      </c>
      <c r="I63" s="372" t="s">
        <v>544</v>
      </c>
      <c r="J63" s="1066" t="s">
        <v>30</v>
      </c>
      <c r="K63" s="1498"/>
      <c r="L63" s="1424"/>
      <c r="M63" s="372" t="s">
        <v>110</v>
      </c>
      <c r="N63" s="997">
        <v>64040</v>
      </c>
      <c r="O63" s="372" t="s">
        <v>110</v>
      </c>
      <c r="P63" s="708" t="s">
        <v>32</v>
      </c>
      <c r="Q63" s="1499"/>
      <c r="R63" s="1499"/>
      <c r="S63" s="1499"/>
      <c r="T63" s="1499"/>
      <c r="U63" s="1499"/>
      <c r="V63" s="1500">
        <v>4888</v>
      </c>
      <c r="W63" s="1501"/>
      <c r="X63" s="1501">
        <f>SUM(V63-W63)</f>
        <v>4888</v>
      </c>
      <c r="Y63" s="1258">
        <f>IFERROR($W63/$V63, 0)</f>
        <v>0</v>
      </c>
      <c r="Z63" s="1502"/>
      <c r="AA63" s="698">
        <v>0</v>
      </c>
      <c r="AB63" s="698">
        <v>0</v>
      </c>
      <c r="AC63" s="1063">
        <v>0</v>
      </c>
      <c r="AD63" s="1259" t="s">
        <v>641</v>
      </c>
      <c r="AE63" s="728"/>
    </row>
    <row r="64" spans="1:32" ht="24.75" customHeight="1">
      <c r="A64" s="1427" t="s">
        <v>647</v>
      </c>
      <c r="B64" s="1070" t="s">
        <v>34</v>
      </c>
      <c r="C64" s="1425">
        <v>46191</v>
      </c>
      <c r="D64" s="1424"/>
      <c r="E64" s="1424"/>
      <c r="F64" s="1423"/>
      <c r="G64" s="1272"/>
      <c r="H64" s="1497">
        <v>82</v>
      </c>
      <c r="I64" s="372" t="s">
        <v>544</v>
      </c>
      <c r="J64" s="1066" t="s">
        <v>30</v>
      </c>
      <c r="K64" s="1498"/>
      <c r="L64" s="1424"/>
      <c r="M64" s="372" t="s">
        <v>110</v>
      </c>
      <c r="N64" s="997">
        <v>60234</v>
      </c>
      <c r="O64" s="372" t="s">
        <v>110</v>
      </c>
      <c r="P64" s="708" t="s">
        <v>32</v>
      </c>
      <c r="Q64" s="1499"/>
      <c r="R64" s="1499"/>
      <c r="S64" s="1499"/>
      <c r="T64" s="1499"/>
      <c r="U64" s="1499"/>
      <c r="V64" s="1500">
        <v>4497</v>
      </c>
      <c r="W64" s="1501"/>
      <c r="X64" s="1501">
        <f>SUM(V64-W64)</f>
        <v>4497</v>
      </c>
      <c r="Y64" s="1258">
        <f>IFERROR($W64/$V64, 0)</f>
        <v>0</v>
      </c>
      <c r="Z64" s="1502"/>
      <c r="AA64" s="698">
        <v>0</v>
      </c>
      <c r="AB64" s="698">
        <v>0</v>
      </c>
      <c r="AC64" s="1063">
        <v>0</v>
      </c>
      <c r="AD64" s="1259" t="s">
        <v>641</v>
      </c>
      <c r="AE64" s="728"/>
    </row>
    <row r="65" spans="1:31" ht="24.75" customHeight="1">
      <c r="A65" s="1427" t="s">
        <v>648</v>
      </c>
      <c r="B65" s="1070" t="s">
        <v>34</v>
      </c>
      <c r="C65" s="1425">
        <v>46191</v>
      </c>
      <c r="D65" s="1424" t="s">
        <v>472</v>
      </c>
      <c r="E65" s="1424">
        <v>46142</v>
      </c>
      <c r="F65" s="1423" t="s">
        <v>53</v>
      </c>
      <c r="G65" s="1272"/>
      <c r="H65" s="1497">
        <v>81</v>
      </c>
      <c r="I65" s="372" t="s">
        <v>544</v>
      </c>
      <c r="J65" s="1066" t="s">
        <v>30</v>
      </c>
      <c r="K65" s="1498"/>
      <c r="L65" s="1424"/>
      <c r="M65" s="372" t="s">
        <v>110</v>
      </c>
      <c r="N65" s="997">
        <v>66206</v>
      </c>
      <c r="O65" s="372" t="s">
        <v>110</v>
      </c>
      <c r="P65" s="708" t="s">
        <v>32</v>
      </c>
      <c r="Q65" s="1499"/>
      <c r="R65" s="1499"/>
      <c r="S65" s="1499"/>
      <c r="T65" s="1499"/>
      <c r="U65" s="1499"/>
      <c r="V65" s="1500">
        <v>5035</v>
      </c>
      <c r="W65" s="1501"/>
      <c r="X65" s="1501">
        <f>SUM(V65-W65)</f>
        <v>5035</v>
      </c>
      <c r="Y65" s="1258">
        <f>IFERROR($W65/$V65, 0)</f>
        <v>0</v>
      </c>
      <c r="Z65" s="1502"/>
      <c r="AA65" s="698">
        <v>0</v>
      </c>
      <c r="AB65" s="698">
        <v>0</v>
      </c>
      <c r="AC65" s="1063">
        <v>0</v>
      </c>
      <c r="AD65" s="1259" t="s">
        <v>641</v>
      </c>
      <c r="AE65" s="728"/>
    </row>
    <row r="66" spans="1:31" ht="24.75" customHeight="1">
      <c r="A66" s="1427" t="s">
        <v>649</v>
      </c>
      <c r="B66" s="1070" t="s">
        <v>34</v>
      </c>
      <c r="C66" s="1425">
        <v>46191</v>
      </c>
      <c r="D66" s="1424"/>
      <c r="E66" s="1424"/>
      <c r="F66" s="1423"/>
      <c r="G66" s="1272"/>
      <c r="H66" s="1497">
        <v>55</v>
      </c>
      <c r="I66" s="372" t="s">
        <v>544</v>
      </c>
      <c r="J66" s="1066" t="s">
        <v>30</v>
      </c>
      <c r="K66" s="1498"/>
      <c r="L66" s="1424"/>
      <c r="M66" s="372" t="s">
        <v>110</v>
      </c>
      <c r="N66" s="997">
        <v>45757.7</v>
      </c>
      <c r="O66" s="372" t="s">
        <v>110</v>
      </c>
      <c r="P66" s="708" t="s">
        <v>32</v>
      </c>
      <c r="Q66" s="1499"/>
      <c r="R66" s="1499"/>
      <c r="S66" s="1499"/>
      <c r="T66" s="1499"/>
      <c r="U66" s="1499"/>
      <c r="V66" s="1500">
        <v>3537</v>
      </c>
      <c r="W66" s="1501"/>
      <c r="X66" s="1501">
        <f>SUM(V66-W66)</f>
        <v>3537</v>
      </c>
      <c r="Y66" s="1258">
        <f>IFERROR($W66/$V66, 0)</f>
        <v>0</v>
      </c>
      <c r="Z66" s="1502"/>
      <c r="AA66" s="698">
        <v>0</v>
      </c>
      <c r="AB66" s="698">
        <v>0</v>
      </c>
      <c r="AC66" s="1063">
        <v>0</v>
      </c>
      <c r="AD66" s="1259" t="s">
        <v>641</v>
      </c>
      <c r="AE66" s="728"/>
    </row>
    <row r="67" spans="1:31" ht="24.75" customHeight="1">
      <c r="A67" s="1427" t="s">
        <v>650</v>
      </c>
      <c r="B67" s="1070" t="s">
        <v>34</v>
      </c>
      <c r="C67" s="1425">
        <v>46191</v>
      </c>
      <c r="D67" s="1424"/>
      <c r="E67" s="1424"/>
      <c r="F67" s="1423"/>
      <c r="G67" s="1272"/>
      <c r="H67" s="1497">
        <v>54</v>
      </c>
      <c r="I67" s="372" t="s">
        <v>544</v>
      </c>
      <c r="J67" s="1066" t="s">
        <v>30</v>
      </c>
      <c r="K67" s="1498"/>
      <c r="L67" s="1424"/>
      <c r="M67" s="372" t="s">
        <v>110</v>
      </c>
      <c r="N67" s="997">
        <v>39903.550000000003</v>
      </c>
      <c r="O67" s="372" t="s">
        <v>110</v>
      </c>
      <c r="P67" s="708" t="s">
        <v>32</v>
      </c>
      <c r="Q67" s="1499"/>
      <c r="R67" s="1499"/>
      <c r="S67" s="1499"/>
      <c r="T67" s="1499"/>
      <c r="U67" s="1499"/>
      <c r="V67" s="1500">
        <v>3000</v>
      </c>
      <c r="W67" s="1501"/>
      <c r="X67" s="1501">
        <f>SUM(V67-W67)</f>
        <v>3000</v>
      </c>
      <c r="Y67" s="1258">
        <f>IFERROR($W67/$V67, 0)</f>
        <v>0</v>
      </c>
      <c r="Z67" s="1502"/>
      <c r="AA67" s="698">
        <v>0</v>
      </c>
      <c r="AB67" s="698">
        <v>0</v>
      </c>
      <c r="AC67" s="1063">
        <v>0</v>
      </c>
      <c r="AD67" s="1259" t="s">
        <v>641</v>
      </c>
      <c r="AE67" s="728"/>
    </row>
    <row r="68" spans="1:31" ht="24.75" customHeight="1">
      <c r="A68" s="1427" t="s">
        <v>651</v>
      </c>
      <c r="B68" s="1070" t="s">
        <v>34</v>
      </c>
      <c r="C68" s="1425">
        <v>46191</v>
      </c>
      <c r="D68" s="1424"/>
      <c r="E68" s="1424"/>
      <c r="F68" s="1423"/>
      <c r="G68" s="1272"/>
      <c r="H68" s="1497">
        <v>78</v>
      </c>
      <c r="I68" s="372" t="s">
        <v>544</v>
      </c>
      <c r="J68" s="1066" t="s">
        <v>30</v>
      </c>
      <c r="K68" s="1498"/>
      <c r="L68" s="1424"/>
      <c r="M68" s="372" t="s">
        <v>110</v>
      </c>
      <c r="N68" s="997">
        <v>58190</v>
      </c>
      <c r="O68" s="372" t="s">
        <v>110</v>
      </c>
      <c r="P68" s="708" t="s">
        <v>32</v>
      </c>
      <c r="Q68" s="1499"/>
      <c r="R68" s="1499"/>
      <c r="S68" s="1499"/>
      <c r="T68" s="1499"/>
      <c r="U68" s="1499"/>
      <c r="V68" s="1500">
        <v>4283</v>
      </c>
      <c r="W68" s="1501"/>
      <c r="X68" s="1501">
        <f>SUM(V68-W68)</f>
        <v>4283</v>
      </c>
      <c r="Y68" s="1258">
        <f>IFERROR($W68/$V68, 0)</f>
        <v>0</v>
      </c>
      <c r="Z68" s="1502"/>
      <c r="AA68" s="698">
        <v>0</v>
      </c>
      <c r="AB68" s="698">
        <v>0</v>
      </c>
      <c r="AC68" s="1063">
        <v>0</v>
      </c>
      <c r="AD68" s="1259" t="s">
        <v>641</v>
      </c>
      <c r="AE68" s="728"/>
    </row>
    <row r="69" spans="1:31" ht="24.75" customHeight="1">
      <c r="A69" s="1427" t="s">
        <v>652</v>
      </c>
      <c r="B69" s="1070" t="s">
        <v>34</v>
      </c>
      <c r="C69" s="1425">
        <v>46191</v>
      </c>
      <c r="D69" s="1424" t="s">
        <v>472</v>
      </c>
      <c r="E69" s="1424">
        <v>46142</v>
      </c>
      <c r="F69" s="1423" t="s">
        <v>53</v>
      </c>
      <c r="G69" s="1272"/>
      <c r="H69" s="1497">
        <v>75</v>
      </c>
      <c r="I69" s="372" t="s">
        <v>544</v>
      </c>
      <c r="J69" s="1066" t="s">
        <v>30</v>
      </c>
      <c r="K69" s="1498"/>
      <c r="L69" s="1424"/>
      <c r="M69" s="372" t="s">
        <v>110</v>
      </c>
      <c r="N69" s="997">
        <v>61026</v>
      </c>
      <c r="O69" s="372" t="s">
        <v>110</v>
      </c>
      <c r="P69" s="708" t="s">
        <v>32</v>
      </c>
      <c r="Q69" s="1499"/>
      <c r="R69" s="1499"/>
      <c r="S69" s="1499"/>
      <c r="T69" s="1499"/>
      <c r="U69" s="1499"/>
      <c r="V69" s="1500">
        <v>4683</v>
      </c>
      <c r="W69" s="1501"/>
      <c r="X69" s="1501">
        <f>SUM(V69-W69)</f>
        <v>4683</v>
      </c>
      <c r="Y69" s="1258">
        <f>IFERROR($W69/$V69, 0)</f>
        <v>0</v>
      </c>
      <c r="Z69" s="1502"/>
      <c r="AA69" s="698">
        <v>0</v>
      </c>
      <c r="AB69" s="698">
        <v>0</v>
      </c>
      <c r="AC69" s="1063">
        <v>0</v>
      </c>
      <c r="AD69" s="1259" t="s">
        <v>641</v>
      </c>
      <c r="AE69" s="728"/>
    </row>
    <row r="70" spans="1:31" ht="24.75" customHeight="1">
      <c r="A70" s="1427" t="s">
        <v>653</v>
      </c>
      <c r="B70" s="1070" t="s">
        <v>34</v>
      </c>
      <c r="C70" s="1425">
        <v>46191</v>
      </c>
      <c r="D70" s="1424"/>
      <c r="E70" s="1424"/>
      <c r="F70" s="1423"/>
      <c r="G70" s="1272"/>
      <c r="H70" s="1497">
        <v>65</v>
      </c>
      <c r="I70" s="372" t="s">
        <v>544</v>
      </c>
      <c r="J70" s="1066" t="s">
        <v>30</v>
      </c>
      <c r="K70" s="1498"/>
      <c r="L70" s="1424"/>
      <c r="M70" s="372" t="s">
        <v>110</v>
      </c>
      <c r="N70" s="997">
        <v>45252</v>
      </c>
      <c r="O70" s="372" t="s">
        <v>110</v>
      </c>
      <c r="P70" s="708" t="s">
        <v>32</v>
      </c>
      <c r="Q70" s="1499"/>
      <c r="R70" s="1499"/>
      <c r="S70" s="1499"/>
      <c r="T70" s="1499"/>
      <c r="U70" s="1499"/>
      <c r="V70" s="1500">
        <v>3360</v>
      </c>
      <c r="W70" s="1501"/>
      <c r="X70" s="1501">
        <f>SUM(V70-W70)</f>
        <v>3360</v>
      </c>
      <c r="Y70" s="1258">
        <f>IFERROR($W70/$V70, 0)</f>
        <v>0</v>
      </c>
      <c r="Z70" s="1502"/>
      <c r="AA70" s="698">
        <v>0</v>
      </c>
      <c r="AB70" s="698">
        <v>0</v>
      </c>
      <c r="AC70" s="1063">
        <v>0</v>
      </c>
      <c r="AD70" s="1259" t="s">
        <v>641</v>
      </c>
      <c r="AE70" s="728"/>
    </row>
    <row r="71" spans="1:31" ht="24.75" customHeight="1">
      <c r="A71" s="1439" t="s">
        <v>654</v>
      </c>
      <c r="B71" s="1070" t="s">
        <v>34</v>
      </c>
      <c r="C71" s="1425">
        <v>46191</v>
      </c>
      <c r="D71" s="1424"/>
      <c r="E71" s="1424"/>
      <c r="F71" s="1423"/>
      <c r="G71" s="1272"/>
      <c r="H71" s="1497">
        <v>21</v>
      </c>
      <c r="I71" s="372" t="s">
        <v>544</v>
      </c>
      <c r="J71" s="744" t="s">
        <v>33</v>
      </c>
      <c r="K71" s="744" t="s">
        <v>655</v>
      </c>
      <c r="L71" s="1424"/>
      <c r="M71" s="372" t="s">
        <v>238</v>
      </c>
      <c r="N71" s="997"/>
      <c r="O71" s="372" t="s">
        <v>110</v>
      </c>
      <c r="P71" s="708" t="s">
        <v>32</v>
      </c>
      <c r="Q71" s="1499"/>
      <c r="R71" s="1499"/>
      <c r="S71" s="1499"/>
      <c r="T71" s="1499"/>
      <c r="U71" s="1499"/>
      <c r="V71" s="1500">
        <v>3379</v>
      </c>
      <c r="W71" s="1501"/>
      <c r="X71" s="1501">
        <f>SUM(V71-W71)</f>
        <v>3379</v>
      </c>
      <c r="Y71" s="1258">
        <f>IFERROR($W71/$V71, 0)</f>
        <v>0</v>
      </c>
      <c r="Z71" s="1502"/>
      <c r="AA71" s="698">
        <v>0</v>
      </c>
      <c r="AB71" s="698">
        <v>0</v>
      </c>
      <c r="AC71" s="1063">
        <v>0</v>
      </c>
      <c r="AD71" s="1259" t="s">
        <v>656</v>
      </c>
      <c r="AE71" s="728"/>
    </row>
    <row r="72" spans="1:31" ht="24.75" customHeight="1">
      <c r="A72" s="1427" t="s">
        <v>657</v>
      </c>
      <c r="B72" s="1070" t="s">
        <v>34</v>
      </c>
      <c r="C72" s="1425">
        <v>46191</v>
      </c>
      <c r="D72" s="1424"/>
      <c r="E72" s="1424"/>
      <c r="F72" s="1423"/>
      <c r="G72" s="1272"/>
      <c r="H72" s="1497">
        <v>85</v>
      </c>
      <c r="I72" s="372" t="s">
        <v>544</v>
      </c>
      <c r="J72" s="1066" t="s">
        <v>30</v>
      </c>
      <c r="K72" s="1498"/>
      <c r="L72" s="1424"/>
      <c r="M72" s="372" t="s">
        <v>110</v>
      </c>
      <c r="N72" s="997">
        <v>56492</v>
      </c>
      <c r="O72" s="372" t="s">
        <v>110</v>
      </c>
      <c r="P72" s="708" t="s">
        <v>32</v>
      </c>
      <c r="Q72" s="1499"/>
      <c r="R72" s="1499"/>
      <c r="S72" s="1499"/>
      <c r="T72" s="1499"/>
      <c r="U72" s="1499"/>
      <c r="V72" s="1500">
        <v>4054</v>
      </c>
      <c r="W72" s="1501"/>
      <c r="X72" s="1501">
        <f>SUM(V72-W72)</f>
        <v>4054</v>
      </c>
      <c r="Y72" s="1258">
        <f>IFERROR($W72/$V72, 0)</f>
        <v>0</v>
      </c>
      <c r="Z72" s="1502"/>
      <c r="AA72" s="698">
        <v>0</v>
      </c>
      <c r="AB72" s="698">
        <v>0</v>
      </c>
      <c r="AC72" s="1063">
        <v>0</v>
      </c>
      <c r="AD72" s="1259" t="s">
        <v>641</v>
      </c>
      <c r="AE72" s="728"/>
    </row>
    <row r="73" spans="1:31" ht="24.75" customHeight="1">
      <c r="A73" s="1427" t="s">
        <v>658</v>
      </c>
      <c r="B73" s="1070" t="s">
        <v>34</v>
      </c>
      <c r="C73" s="1425">
        <v>46191</v>
      </c>
      <c r="D73" s="1424"/>
      <c r="E73" s="1424"/>
      <c r="F73" s="1423"/>
      <c r="G73" s="1272"/>
      <c r="H73" s="1497">
        <v>87</v>
      </c>
      <c r="I73" s="372" t="s">
        <v>544</v>
      </c>
      <c r="J73" s="1066" t="s">
        <v>30</v>
      </c>
      <c r="K73" s="1498"/>
      <c r="L73" s="1424"/>
      <c r="M73" s="372" t="s">
        <v>110</v>
      </c>
      <c r="N73" s="997">
        <v>59286</v>
      </c>
      <c r="O73" s="372" t="s">
        <v>110</v>
      </c>
      <c r="P73" s="708" t="s">
        <v>32</v>
      </c>
      <c r="Q73" s="1499"/>
      <c r="R73" s="1499"/>
      <c r="S73" s="1499"/>
      <c r="T73" s="1499"/>
      <c r="U73" s="1499"/>
      <c r="V73" s="1500">
        <v>4413</v>
      </c>
      <c r="W73" s="1501"/>
      <c r="X73" s="1501">
        <f>SUM(V73-W73)</f>
        <v>4413</v>
      </c>
      <c r="Y73" s="1258">
        <f>IFERROR($W73/$V73, 0)</f>
        <v>0</v>
      </c>
      <c r="Z73" s="1502"/>
      <c r="AA73" s="698">
        <v>0</v>
      </c>
      <c r="AB73" s="698">
        <v>0</v>
      </c>
      <c r="AC73" s="1063">
        <v>0</v>
      </c>
      <c r="AD73" s="1259" t="s">
        <v>641</v>
      </c>
      <c r="AE73" s="728"/>
    </row>
    <row r="74" spans="1:31" ht="24.75" customHeight="1">
      <c r="A74" s="1427" t="s">
        <v>659</v>
      </c>
      <c r="B74" s="1070" t="s">
        <v>34</v>
      </c>
      <c r="C74" s="1425">
        <v>46191</v>
      </c>
      <c r="D74" s="1424"/>
      <c r="E74" s="1424"/>
      <c r="F74" s="1423"/>
      <c r="G74" s="1272"/>
      <c r="H74" s="1497">
        <v>83</v>
      </c>
      <c r="I74" s="372" t="s">
        <v>544</v>
      </c>
      <c r="J74" s="1066" t="s">
        <v>30</v>
      </c>
      <c r="K74" s="1498"/>
      <c r="L74" s="1424"/>
      <c r="M74" s="372" t="s">
        <v>110</v>
      </c>
      <c r="N74" s="997">
        <v>58914</v>
      </c>
      <c r="O74" s="372" t="s">
        <v>110</v>
      </c>
      <c r="P74" s="708" t="s">
        <v>32</v>
      </c>
      <c r="Q74" s="1499"/>
      <c r="R74" s="1499"/>
      <c r="S74" s="1499"/>
      <c r="T74" s="1499"/>
      <c r="U74" s="1499"/>
      <c r="V74" s="1500">
        <v>4343</v>
      </c>
      <c r="W74" s="1501"/>
      <c r="X74" s="1501">
        <f>SUM(V74-W74)</f>
        <v>4343</v>
      </c>
      <c r="Y74" s="1258">
        <f>IFERROR($W74/$V74, 0)</f>
        <v>0</v>
      </c>
      <c r="Z74" s="1502"/>
      <c r="AA74" s="698">
        <v>0</v>
      </c>
      <c r="AB74" s="698">
        <v>0</v>
      </c>
      <c r="AC74" s="1063">
        <v>0</v>
      </c>
      <c r="AD74" s="1259" t="s">
        <v>641</v>
      </c>
      <c r="AE74" s="728"/>
    </row>
    <row r="75" spans="1:31" ht="24.75" customHeight="1">
      <c r="A75" s="1427" t="s">
        <v>660</v>
      </c>
      <c r="B75" s="1070" t="s">
        <v>34</v>
      </c>
      <c r="C75" s="1425">
        <v>46191</v>
      </c>
      <c r="D75" s="1424"/>
      <c r="E75" s="1424"/>
      <c r="F75" s="1423"/>
      <c r="G75" s="1272"/>
      <c r="H75" s="1497">
        <v>56</v>
      </c>
      <c r="I75" s="372" t="s">
        <v>544</v>
      </c>
      <c r="J75" s="1066" t="s">
        <v>30</v>
      </c>
      <c r="K75" s="1498"/>
      <c r="L75" s="1424"/>
      <c r="M75" s="372" t="s">
        <v>110</v>
      </c>
      <c r="N75" s="997">
        <v>42220</v>
      </c>
      <c r="O75" s="372" t="s">
        <v>110</v>
      </c>
      <c r="P75" s="708" t="s">
        <v>32</v>
      </c>
      <c r="Q75" s="1499"/>
      <c r="R75" s="1499"/>
      <c r="S75" s="1499"/>
      <c r="T75" s="1499"/>
      <c r="U75" s="1499"/>
      <c r="V75" s="1500">
        <v>3090</v>
      </c>
      <c r="W75" s="1501"/>
      <c r="X75" s="1501">
        <f>SUM(V75-W75)</f>
        <v>3090</v>
      </c>
      <c r="Y75" s="1258">
        <f>IFERROR($W75/$V75, 0)</f>
        <v>0</v>
      </c>
      <c r="Z75" s="1502"/>
      <c r="AA75" s="698">
        <v>0</v>
      </c>
      <c r="AB75" s="698">
        <v>0</v>
      </c>
      <c r="AC75" s="1063">
        <v>0</v>
      </c>
      <c r="AD75" s="1259" t="s">
        <v>641</v>
      </c>
      <c r="AE75" s="728"/>
    </row>
    <row r="76" spans="1:31" ht="24.75" customHeight="1">
      <c r="A76" s="1427" t="s">
        <v>661</v>
      </c>
      <c r="B76" s="1070" t="s">
        <v>34</v>
      </c>
      <c r="C76" s="1425">
        <v>46191</v>
      </c>
      <c r="D76" s="1424"/>
      <c r="E76" s="1424"/>
      <c r="F76" s="1423"/>
      <c r="G76" s="1272"/>
      <c r="H76" s="1497">
        <v>77</v>
      </c>
      <c r="I76" s="372" t="s">
        <v>544</v>
      </c>
      <c r="J76" s="1066" t="s">
        <v>30</v>
      </c>
      <c r="K76" s="1498"/>
      <c r="L76" s="1424"/>
      <c r="M76" s="372" t="s">
        <v>110</v>
      </c>
      <c r="N76" s="997">
        <v>52948</v>
      </c>
      <c r="O76" s="372" t="s">
        <v>110</v>
      </c>
      <c r="P76" s="708" t="s">
        <v>32</v>
      </c>
      <c r="Q76" s="1499"/>
      <c r="R76" s="1499"/>
      <c r="S76" s="1499"/>
      <c r="T76" s="1499"/>
      <c r="U76" s="1499"/>
      <c r="V76" s="1500">
        <v>3957</v>
      </c>
      <c r="W76" s="1501"/>
      <c r="X76" s="1501">
        <f>SUM(V76-W76)</f>
        <v>3957</v>
      </c>
      <c r="Y76" s="1258">
        <f>IFERROR($W76/$V76, 0)</f>
        <v>0</v>
      </c>
      <c r="Z76" s="1502"/>
      <c r="AA76" s="698">
        <v>0</v>
      </c>
      <c r="AB76" s="698">
        <v>0</v>
      </c>
      <c r="AC76" s="1063">
        <v>0</v>
      </c>
      <c r="AD76" s="1259" t="s">
        <v>641</v>
      </c>
      <c r="AE76" s="728"/>
    </row>
    <row r="77" spans="1:31" ht="24.75" customHeight="1">
      <c r="A77" s="1439" t="s">
        <v>662</v>
      </c>
      <c r="B77" s="1070" t="s">
        <v>34</v>
      </c>
      <c r="C77" s="1425">
        <v>46191</v>
      </c>
      <c r="D77" s="1424"/>
      <c r="E77" s="1424"/>
      <c r="F77" s="1423"/>
      <c r="G77" s="1272"/>
      <c r="H77" s="1497">
        <v>74</v>
      </c>
      <c r="I77" s="372" t="s">
        <v>544</v>
      </c>
      <c r="J77" s="744" t="s">
        <v>33</v>
      </c>
      <c r="K77" s="744" t="s">
        <v>655</v>
      </c>
      <c r="L77" s="1424"/>
      <c r="M77" s="372" t="s">
        <v>238</v>
      </c>
      <c r="N77" s="997"/>
      <c r="O77" s="372" t="s">
        <v>110</v>
      </c>
      <c r="P77" s="708" t="s">
        <v>32</v>
      </c>
      <c r="Q77" s="1499"/>
      <c r="R77" s="1499"/>
      <c r="S77" s="1499"/>
      <c r="T77" s="1499"/>
      <c r="U77" s="1499"/>
      <c r="V77" s="1500">
        <v>3826</v>
      </c>
      <c r="W77" s="1501"/>
      <c r="X77" s="1501">
        <f>SUM(V77-W77)</f>
        <v>3826</v>
      </c>
      <c r="Y77" s="1258">
        <f>IFERROR($W77/$V77, 0)</f>
        <v>0</v>
      </c>
      <c r="Z77" s="1502"/>
      <c r="AA77" s="698">
        <v>0</v>
      </c>
      <c r="AB77" s="698">
        <v>0</v>
      </c>
      <c r="AC77" s="1063">
        <v>0</v>
      </c>
      <c r="AD77" s="1259" t="s">
        <v>656</v>
      </c>
      <c r="AE77" s="728"/>
    </row>
    <row r="78" spans="1:31" ht="24.75" customHeight="1">
      <c r="A78" s="1427" t="s">
        <v>663</v>
      </c>
      <c r="B78" s="1070" t="s">
        <v>34</v>
      </c>
      <c r="C78" s="1425">
        <v>46191</v>
      </c>
      <c r="D78" s="1424"/>
      <c r="E78" s="1424"/>
      <c r="F78" s="1423"/>
      <c r="G78" s="1272"/>
      <c r="H78" s="1497">
        <v>73</v>
      </c>
      <c r="I78" s="372" t="s">
        <v>544</v>
      </c>
      <c r="J78" s="1066" t="s">
        <v>30</v>
      </c>
      <c r="K78" s="1498"/>
      <c r="L78" s="1424"/>
      <c r="M78" s="372" t="s">
        <v>110</v>
      </c>
      <c r="N78" s="997">
        <v>61225.25</v>
      </c>
      <c r="O78" s="372" t="s">
        <v>110</v>
      </c>
      <c r="P78" s="708" t="s">
        <v>32</v>
      </c>
      <c r="Q78" s="1499"/>
      <c r="R78" s="1499"/>
      <c r="S78" s="1499"/>
      <c r="T78" s="1499"/>
      <c r="U78" s="1499"/>
      <c r="V78" s="1500">
        <v>4654</v>
      </c>
      <c r="W78" s="1501"/>
      <c r="X78" s="1501">
        <f>SUM(V78-W78)</f>
        <v>4654</v>
      </c>
      <c r="Y78" s="1258">
        <f>IFERROR($W78/$V78, 0)</f>
        <v>0</v>
      </c>
      <c r="Z78" s="1502"/>
      <c r="AA78" s="698">
        <v>0</v>
      </c>
      <c r="AB78" s="698">
        <v>0</v>
      </c>
      <c r="AC78" s="1063">
        <v>0</v>
      </c>
      <c r="AD78" s="1259" t="s">
        <v>641</v>
      </c>
      <c r="AE78" s="728"/>
    </row>
    <row r="79" spans="1:31" ht="24.75" customHeight="1">
      <c r="A79" s="1437" t="s">
        <v>664</v>
      </c>
      <c r="B79" s="377" t="s">
        <v>34</v>
      </c>
      <c r="C79" s="1425">
        <v>46172</v>
      </c>
      <c r="D79" s="367" t="s">
        <v>54</v>
      </c>
      <c r="E79" s="367">
        <v>46142</v>
      </c>
      <c r="F79" s="366" t="s">
        <v>53</v>
      </c>
      <c r="G79" s="700" t="s">
        <v>665</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2" t="s">
        <v>669</v>
      </c>
      <c r="B81" s="377" t="s">
        <v>34</v>
      </c>
      <c r="C81" s="1425">
        <v>46181</v>
      </c>
      <c r="D81" s="1423" t="s">
        <v>50</v>
      </c>
      <c r="E81" s="1424">
        <v>46143</v>
      </c>
      <c r="F81" s="1423"/>
      <c r="G81" s="1272"/>
      <c r="H81" s="702">
        <v>0</v>
      </c>
      <c r="I81" s="372" t="s">
        <v>544</v>
      </c>
      <c r="J81" s="702" t="s">
        <v>30</v>
      </c>
      <c r="K81" s="1498"/>
      <c r="L81" s="1424"/>
      <c r="M81" s="702" t="s">
        <v>110</v>
      </c>
      <c r="N81" s="706">
        <v>6580.6</v>
      </c>
      <c r="O81" s="702" t="s">
        <v>110</v>
      </c>
      <c r="P81" s="708" t="s">
        <v>32</v>
      </c>
      <c r="Q81" s="1499"/>
      <c r="R81" s="1499"/>
      <c r="S81" s="1499"/>
      <c r="T81" s="1499"/>
      <c r="U81" s="1499"/>
      <c r="V81" s="1500">
        <v>466</v>
      </c>
      <c r="W81" s="1501"/>
      <c r="X81" s="1501">
        <f>SUM(V81-W81)</f>
        <v>466</v>
      </c>
      <c r="Y81" s="1258">
        <f>IFERROR($W81/$V81, 0)</f>
        <v>0</v>
      </c>
      <c r="Z81" s="1502"/>
      <c r="AA81" s="698">
        <v>0</v>
      </c>
      <c r="AB81" s="698">
        <v>0</v>
      </c>
      <c r="AC81" s="1063">
        <v>0</v>
      </c>
      <c r="AD81" s="1259" t="s">
        <v>644</v>
      </c>
      <c r="AE81" s="728"/>
    </row>
    <row r="82" spans="1:31" ht="24.75" customHeight="1">
      <c r="A82" s="689" t="s">
        <v>670</v>
      </c>
      <c r="B82" s="377" t="s">
        <v>34</v>
      </c>
      <c r="C82" s="1425">
        <v>46181</v>
      </c>
      <c r="D82" s="1423"/>
      <c r="E82" s="1424"/>
      <c r="F82" s="1423"/>
      <c r="G82" s="1272"/>
      <c r="H82" s="1497">
        <v>47</v>
      </c>
      <c r="I82" s="372" t="s">
        <v>544</v>
      </c>
      <c r="J82" s="702" t="s">
        <v>30</v>
      </c>
      <c r="K82" s="1498"/>
      <c r="L82" s="1424"/>
      <c r="M82" s="702" t="s">
        <v>110</v>
      </c>
      <c r="N82" s="706">
        <v>36936</v>
      </c>
      <c r="O82" s="702" t="s">
        <v>110</v>
      </c>
      <c r="P82" s="708" t="s">
        <v>32</v>
      </c>
      <c r="Q82" s="1499"/>
      <c r="R82" s="1499"/>
      <c r="S82" s="1499"/>
      <c r="T82" s="1499"/>
      <c r="U82" s="1499"/>
      <c r="V82" s="1500">
        <v>2724</v>
      </c>
      <c r="W82" s="1501"/>
      <c r="X82" s="1501">
        <f>SUM(V82-W82)</f>
        <v>2724</v>
      </c>
      <c r="Y82" s="1258">
        <f>IFERROR($W82/$V82, 0)</f>
        <v>0</v>
      </c>
      <c r="Z82" s="1502"/>
      <c r="AA82" s="698">
        <v>0</v>
      </c>
      <c r="AB82" s="698">
        <v>0</v>
      </c>
      <c r="AC82" s="1063">
        <v>0</v>
      </c>
      <c r="AD82" s="1259"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8">
        <v>0</v>
      </c>
      <c r="AB84" s="1418">
        <v>0</v>
      </c>
      <c r="AC84" s="704">
        <v>0</v>
      </c>
      <c r="AD84" s="1419" t="s">
        <v>676</v>
      </c>
      <c r="AE84" s="1420"/>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2" t="s">
        <v>682</v>
      </c>
      <c r="B87" s="377" t="s">
        <v>34</v>
      </c>
      <c r="C87" s="1425">
        <v>46172</v>
      </c>
      <c r="D87" s="1423" t="s">
        <v>50</v>
      </c>
      <c r="E87" s="1424">
        <v>46143</v>
      </c>
      <c r="F87" s="1423"/>
      <c r="G87" s="1257"/>
      <c r="H87" s="996">
        <v>0</v>
      </c>
      <c r="I87" s="372" t="s">
        <v>544</v>
      </c>
      <c r="J87" s="702" t="s">
        <v>30</v>
      </c>
      <c r="K87" s="1498"/>
      <c r="L87" s="1424"/>
      <c r="M87" s="702" t="s">
        <v>110</v>
      </c>
      <c r="N87" s="706">
        <v>3443</v>
      </c>
      <c r="O87" s="702" t="s">
        <v>110</v>
      </c>
      <c r="P87" s="694" t="s">
        <v>32</v>
      </c>
      <c r="Q87" s="1499"/>
      <c r="R87" s="1499"/>
      <c r="S87" s="1499"/>
      <c r="T87" s="1499"/>
      <c r="U87" s="1499"/>
      <c r="V87" s="1501">
        <v>224</v>
      </c>
      <c r="W87" s="1501"/>
      <c r="X87" s="1501">
        <f>SUM(V87-W87)</f>
        <v>224</v>
      </c>
      <c r="Y87" s="1258">
        <f>IFERROR($W87/$V87, 0)</f>
        <v>0</v>
      </c>
      <c r="Z87" s="1499"/>
      <c r="AA87" s="698">
        <v>0</v>
      </c>
      <c r="AB87" s="698">
        <v>0</v>
      </c>
      <c r="AC87" s="704">
        <v>0</v>
      </c>
      <c r="AD87" s="1259" t="s">
        <v>683</v>
      </c>
      <c r="AE87" s="728"/>
    </row>
    <row r="88" spans="1:31" ht="24.75" customHeight="1">
      <c r="A88" s="1068" t="s">
        <v>684</v>
      </c>
      <c r="B88" s="377" t="s">
        <v>34</v>
      </c>
      <c r="C88" s="360">
        <v>46160</v>
      </c>
      <c r="D88" s="366" t="s">
        <v>469</v>
      </c>
      <c r="E88" s="367"/>
      <c r="F88" s="366"/>
      <c r="G88" s="701"/>
      <c r="H88" s="996">
        <v>107</v>
      </c>
      <c r="I88" s="372" t="s">
        <v>544</v>
      </c>
      <c r="J88" s="744" t="s">
        <v>33</v>
      </c>
      <c r="K88" s="991" t="s">
        <v>685</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5">
        <v>46172</v>
      </c>
      <c r="D89" s="701" t="s">
        <v>52</v>
      </c>
      <c r="E89" s="1256">
        <v>46122</v>
      </c>
      <c r="F89" s="1255" t="s">
        <v>51</v>
      </c>
      <c r="G89" s="1257"/>
      <c r="H89" s="996">
        <v>0</v>
      </c>
      <c r="I89" s="372" t="s">
        <v>544</v>
      </c>
      <c r="J89" s="702" t="s">
        <v>30</v>
      </c>
      <c r="K89" s="1402"/>
      <c r="L89" s="1256"/>
      <c r="M89" s="702" t="s">
        <v>110</v>
      </c>
      <c r="N89" s="1403">
        <v>43061.3</v>
      </c>
      <c r="O89" s="748" t="s">
        <v>110</v>
      </c>
      <c r="P89" s="1404" t="s">
        <v>35</v>
      </c>
      <c r="Q89" s="998">
        <v>46126</v>
      </c>
      <c r="R89" s="998"/>
      <c r="S89" s="1405"/>
      <c r="T89" s="1405"/>
      <c r="U89" s="1405"/>
      <c r="V89" s="1406">
        <v>11789</v>
      </c>
      <c r="W89" s="1242">
        <v>0</v>
      </c>
      <c r="X89" s="1407">
        <f t="shared" si="5"/>
        <v>11789</v>
      </c>
      <c r="Y89" s="1258">
        <f t="shared" si="6"/>
        <v>0</v>
      </c>
      <c r="Z89" s="1405"/>
      <c r="AA89" s="698">
        <v>0</v>
      </c>
      <c r="AB89" s="698">
        <v>0</v>
      </c>
      <c r="AC89" s="704">
        <v>0</v>
      </c>
      <c r="AD89" s="1259"/>
      <c r="AE89" s="728"/>
    </row>
    <row r="90" spans="1:31" ht="24.75" customHeight="1">
      <c r="A90" s="616" t="s">
        <v>688</v>
      </c>
      <c r="B90" s="377" t="s">
        <v>37</v>
      </c>
      <c r="C90" s="1425">
        <v>46172</v>
      </c>
      <c r="D90" s="701" t="s">
        <v>54</v>
      </c>
      <c r="E90" s="367">
        <v>46128</v>
      </c>
      <c r="F90" s="366" t="s">
        <v>51</v>
      </c>
      <c r="G90" s="701" t="s">
        <v>689</v>
      </c>
      <c r="H90" s="996">
        <v>0</v>
      </c>
      <c r="I90" s="372" t="s">
        <v>593</v>
      </c>
      <c r="J90" s="702" t="s">
        <v>30</v>
      </c>
      <c r="K90" s="991"/>
      <c r="L90" s="367"/>
      <c r="M90" s="702" t="s">
        <v>110</v>
      </c>
      <c r="N90" s="997">
        <v>146065.95000000001</v>
      </c>
      <c r="O90" s="1356" t="s">
        <v>110</v>
      </c>
      <c r="P90" s="731" t="s">
        <v>38</v>
      </c>
      <c r="Q90" s="998">
        <v>46087</v>
      </c>
      <c r="R90" s="703" t="s">
        <v>238</v>
      </c>
      <c r="S90" s="998"/>
      <c r="T90" s="998"/>
      <c r="U90" s="998"/>
      <c r="V90" s="999">
        <v>3461</v>
      </c>
      <c r="W90" s="1410">
        <v>3428</v>
      </c>
      <c r="X90" s="994">
        <f t="shared" si="5"/>
        <v>33</v>
      </c>
      <c r="Y90" s="365">
        <f t="shared" si="6"/>
        <v>0.99046518347298473</v>
      </c>
      <c r="Z90" s="1240">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7" t="s">
        <v>700</v>
      </c>
      <c r="B94" s="1428" t="s">
        <v>37</v>
      </c>
      <c r="C94" s="700">
        <v>46187</v>
      </c>
      <c r="D94" s="1423"/>
      <c r="E94" s="1424"/>
      <c r="F94" s="1423"/>
      <c r="G94" s="1257"/>
      <c r="H94" s="1497">
        <v>53</v>
      </c>
      <c r="I94" s="1280" t="s">
        <v>544</v>
      </c>
      <c r="J94" s="1283" t="s">
        <v>30</v>
      </c>
      <c r="K94" s="1402"/>
      <c r="L94" s="1256"/>
      <c r="M94" s="1189" t="s">
        <v>110</v>
      </c>
      <c r="N94" s="1403">
        <v>56455</v>
      </c>
      <c r="O94" s="1190" t="s">
        <v>110</v>
      </c>
      <c r="P94" s="1368" t="s">
        <v>32</v>
      </c>
      <c r="Q94" s="1499"/>
      <c r="R94" s="1499"/>
      <c r="S94" s="1499"/>
      <c r="T94" s="1499"/>
      <c r="U94" s="1499"/>
      <c r="V94" s="1500">
        <v>4814</v>
      </c>
      <c r="W94" s="1501"/>
      <c r="X94" s="1501">
        <f>SUM(V94-W94)</f>
        <v>4814</v>
      </c>
      <c r="Y94" s="1258">
        <f>IFERROR($W94/$V94, 0)</f>
        <v>0</v>
      </c>
      <c r="Z94" s="1499"/>
      <c r="AA94" s="698">
        <v>0</v>
      </c>
      <c r="AB94" s="737">
        <v>0</v>
      </c>
      <c r="AC94" s="736">
        <v>0</v>
      </c>
      <c r="AD94" s="1259" t="s">
        <v>701</v>
      </c>
      <c r="AE94" s="728"/>
    </row>
    <row r="95" spans="1:31" ht="24.75" customHeight="1">
      <c r="A95" s="1328" t="s">
        <v>702</v>
      </c>
      <c r="B95" s="1191" t="s">
        <v>37</v>
      </c>
      <c r="C95" s="1367">
        <v>46171</v>
      </c>
      <c r="D95" s="1255" t="s">
        <v>471</v>
      </c>
      <c r="E95" s="1256">
        <v>46129</v>
      </c>
      <c r="F95" s="1255" t="s">
        <v>51</v>
      </c>
      <c r="G95" s="1257"/>
      <c r="H95" s="1408">
        <v>80</v>
      </c>
      <c r="I95" s="1280" t="s">
        <v>544</v>
      </c>
      <c r="J95" s="1283" t="s">
        <v>30</v>
      </c>
      <c r="K95" s="1402"/>
      <c r="L95" s="1256"/>
      <c r="M95" s="702" t="s">
        <v>110</v>
      </c>
      <c r="N95" s="1403">
        <v>77548</v>
      </c>
      <c r="O95" s="1190" t="s">
        <v>110</v>
      </c>
      <c r="P95" s="1368" t="s">
        <v>29</v>
      </c>
      <c r="Q95" s="703">
        <v>46132</v>
      </c>
      <c r="R95" s="1405"/>
      <c r="S95" s="1405"/>
      <c r="T95" s="1405"/>
      <c r="U95" s="1405"/>
      <c r="V95" s="1406">
        <v>6605</v>
      </c>
      <c r="W95" s="1457">
        <v>5365</v>
      </c>
      <c r="X95" s="1407">
        <f t="shared" ref="X95:X105" si="7">SUM(V95-W95)</f>
        <v>1240</v>
      </c>
      <c r="Y95" s="1258">
        <f t="shared" ref="Y95:Y105" si="8">IFERROR($W95/$V95, 0)</f>
        <v>0.81226343679031032</v>
      </c>
      <c r="Z95" s="703">
        <v>46135</v>
      </c>
      <c r="AA95" s="698">
        <v>0</v>
      </c>
      <c r="AB95" s="737">
        <v>0</v>
      </c>
      <c r="AC95" s="736">
        <v>0</v>
      </c>
      <c r="AD95" s="1259" t="s">
        <v>703</v>
      </c>
      <c r="AE95" s="728"/>
    </row>
    <row r="96" spans="1:31" ht="24.75" customHeight="1">
      <c r="A96" s="1426" t="s">
        <v>704</v>
      </c>
      <c r="B96" s="1428" t="s">
        <v>37</v>
      </c>
      <c r="C96" s="1367">
        <v>46171</v>
      </c>
      <c r="D96" s="1255" t="s">
        <v>471</v>
      </c>
      <c r="E96" s="1256">
        <v>46141</v>
      </c>
      <c r="F96" s="1255" t="s">
        <v>51</v>
      </c>
      <c r="G96" s="1257"/>
      <c r="H96" s="1408">
        <v>89</v>
      </c>
      <c r="I96" s="1280" t="s">
        <v>544</v>
      </c>
      <c r="J96" s="1283" t="s">
        <v>30</v>
      </c>
      <c r="K96" s="1402"/>
      <c r="L96" s="1256"/>
      <c r="M96" s="1189" t="s">
        <v>110</v>
      </c>
      <c r="N96" s="1403">
        <v>70666</v>
      </c>
      <c r="O96" s="1190" t="s">
        <v>110</v>
      </c>
      <c r="P96" s="1368" t="s">
        <v>32</v>
      </c>
      <c r="Q96" s="1405"/>
      <c r="R96" s="1405"/>
      <c r="S96" s="1405"/>
      <c r="T96" s="1405"/>
      <c r="U96" s="1405"/>
      <c r="V96" s="1406">
        <v>6549</v>
      </c>
      <c r="W96" s="1407"/>
      <c r="X96" s="1407">
        <f t="shared" si="7"/>
        <v>6549</v>
      </c>
      <c r="Y96" s="1258">
        <f t="shared" si="8"/>
        <v>0</v>
      </c>
      <c r="Z96" s="1405"/>
      <c r="AA96" s="698">
        <v>0</v>
      </c>
      <c r="AB96" s="737">
        <v>0</v>
      </c>
      <c r="AC96" s="736">
        <v>0</v>
      </c>
      <c r="AD96" s="1259" t="s">
        <v>705</v>
      </c>
      <c r="AE96" s="728"/>
    </row>
    <row r="97" spans="1:31" ht="24.75" customHeight="1">
      <c r="A97" s="1426" t="s">
        <v>706</v>
      </c>
      <c r="B97" s="1428" t="s">
        <v>37</v>
      </c>
      <c r="C97" s="700">
        <v>46187</v>
      </c>
      <c r="D97" s="1423"/>
      <c r="E97" s="1424"/>
      <c r="F97" s="1423"/>
      <c r="G97" s="1257"/>
      <c r="H97" s="1497">
        <v>76</v>
      </c>
      <c r="I97" s="1280" t="s">
        <v>544</v>
      </c>
      <c r="J97" s="1283" t="s">
        <v>30</v>
      </c>
      <c r="K97" s="1402"/>
      <c r="L97" s="1256"/>
      <c r="M97" s="1189" t="s">
        <v>110</v>
      </c>
      <c r="N97" s="1403">
        <v>72914</v>
      </c>
      <c r="O97" s="1190" t="s">
        <v>110</v>
      </c>
      <c r="P97" s="1368" t="s">
        <v>32</v>
      </c>
      <c r="Q97" s="1499"/>
      <c r="R97" s="1499"/>
      <c r="S97" s="1499"/>
      <c r="T97" s="1499"/>
      <c r="U97" s="1499"/>
      <c r="V97" s="1500">
        <v>6115</v>
      </c>
      <c r="W97" s="1501"/>
      <c r="X97" s="1501">
        <f>SUM(V97-W97)</f>
        <v>6115</v>
      </c>
      <c r="Y97" s="1258">
        <f>IFERROR($W97/$V97, 0)</f>
        <v>0</v>
      </c>
      <c r="Z97" s="1499"/>
      <c r="AA97" s="698">
        <v>0</v>
      </c>
      <c r="AB97" s="737">
        <v>0</v>
      </c>
      <c r="AC97" s="736">
        <v>0</v>
      </c>
      <c r="AD97" s="1259" t="s">
        <v>701</v>
      </c>
      <c r="AE97" s="728"/>
    </row>
    <row r="98" spans="1:31" ht="24.75" customHeight="1">
      <c r="A98" s="1427" t="s">
        <v>707</v>
      </c>
      <c r="B98" s="1428" t="s">
        <v>37</v>
      </c>
      <c r="C98" s="700">
        <v>46181</v>
      </c>
      <c r="D98" s="1423" t="s">
        <v>471</v>
      </c>
      <c r="E98" s="1424">
        <v>46141</v>
      </c>
      <c r="F98" s="1423" t="s">
        <v>51</v>
      </c>
      <c r="G98" s="1257"/>
      <c r="H98" s="1497">
        <v>74</v>
      </c>
      <c r="I98" s="1280" t="s">
        <v>544</v>
      </c>
      <c r="J98" s="1283" t="s">
        <v>30</v>
      </c>
      <c r="K98" s="1498"/>
      <c r="L98" s="1424"/>
      <c r="M98" s="1189" t="s">
        <v>110</v>
      </c>
      <c r="N98" s="1403">
        <v>92274</v>
      </c>
      <c r="O98" s="1190" t="s">
        <v>110</v>
      </c>
      <c r="P98" s="1368" t="s">
        <v>32</v>
      </c>
      <c r="Q98" s="1499"/>
      <c r="R98" s="1499"/>
      <c r="S98" s="1499"/>
      <c r="T98" s="1499"/>
      <c r="U98" s="1499"/>
      <c r="V98" s="1500">
        <v>8145</v>
      </c>
      <c r="W98" s="1501"/>
      <c r="X98" s="1501">
        <f>SUM(V98-W98)</f>
        <v>8145</v>
      </c>
      <c r="Y98" s="1258">
        <f>IFERROR($W98/$V98, 0)</f>
        <v>0</v>
      </c>
      <c r="Z98" s="1499"/>
      <c r="AA98" s="698">
        <v>0</v>
      </c>
      <c r="AB98" s="698">
        <v>0</v>
      </c>
      <c r="AC98" s="704">
        <v>0</v>
      </c>
      <c r="AD98" s="1259" t="s">
        <v>708</v>
      </c>
      <c r="AE98" s="728"/>
    </row>
    <row r="99" spans="1:31" ht="24.75" customHeight="1">
      <c r="A99" s="1429" t="s">
        <v>709</v>
      </c>
      <c r="B99" s="1191" t="s">
        <v>37</v>
      </c>
      <c r="C99" s="1367">
        <v>46171</v>
      </c>
      <c r="D99" s="1255"/>
      <c r="E99" s="1256"/>
      <c r="F99" s="1255"/>
      <c r="G99" s="1257"/>
      <c r="H99" s="1408">
        <v>79</v>
      </c>
      <c r="I99" s="1280" t="s">
        <v>544</v>
      </c>
      <c r="J99" s="1283" t="s">
        <v>30</v>
      </c>
      <c r="K99" s="1402"/>
      <c r="L99" s="1256"/>
      <c r="M99" s="1189" t="s">
        <v>110</v>
      </c>
      <c r="N99" s="1403">
        <v>89293.95</v>
      </c>
      <c r="O99" s="1190" t="s">
        <v>110</v>
      </c>
      <c r="P99" s="1368" t="s">
        <v>32</v>
      </c>
      <c r="Q99" s="1405"/>
      <c r="R99" s="1405"/>
      <c r="S99" s="1405"/>
      <c r="T99" s="1405"/>
      <c r="U99" s="1405"/>
      <c r="V99" s="1406">
        <v>7494</v>
      </c>
      <c r="W99" s="1407"/>
      <c r="X99" s="1407">
        <f t="shared" si="7"/>
        <v>7494</v>
      </c>
      <c r="Y99" s="1258">
        <f t="shared" si="8"/>
        <v>0</v>
      </c>
      <c r="Z99" s="1405"/>
      <c r="AA99" s="698">
        <v>0</v>
      </c>
      <c r="AB99" s="737">
        <v>0</v>
      </c>
      <c r="AC99" s="736">
        <v>0</v>
      </c>
      <c r="AD99" s="1259" t="s">
        <v>705</v>
      </c>
      <c r="AE99" s="728"/>
    </row>
    <row r="100" spans="1:31" ht="24.75" customHeight="1">
      <c r="A100" s="1328" t="s">
        <v>710</v>
      </c>
      <c r="B100" s="1191" t="s">
        <v>37</v>
      </c>
      <c r="C100" s="1367">
        <v>46171</v>
      </c>
      <c r="D100" s="1255"/>
      <c r="E100" s="1256"/>
      <c r="F100" s="1255"/>
      <c r="G100" s="1257"/>
      <c r="H100" s="1408">
        <v>71</v>
      </c>
      <c r="I100" s="1280" t="s">
        <v>544</v>
      </c>
      <c r="J100" s="1283" t="s">
        <v>30</v>
      </c>
      <c r="K100" s="1402"/>
      <c r="L100" s="1256"/>
      <c r="M100" s="1189" t="s">
        <v>110</v>
      </c>
      <c r="N100" s="1403">
        <v>91537.75</v>
      </c>
      <c r="O100" s="1190" t="s">
        <v>110</v>
      </c>
      <c r="P100" s="1368" t="s">
        <v>32</v>
      </c>
      <c r="Q100" s="1405"/>
      <c r="R100" s="1405"/>
      <c r="S100" s="1405"/>
      <c r="T100" s="1405"/>
      <c r="U100" s="1405"/>
      <c r="V100" s="1406">
        <v>7255</v>
      </c>
      <c r="W100" s="1407"/>
      <c r="X100" s="1407">
        <f t="shared" si="7"/>
        <v>7255</v>
      </c>
      <c r="Y100" s="1258">
        <f t="shared" si="8"/>
        <v>0</v>
      </c>
      <c r="Z100" s="1405"/>
      <c r="AA100" s="698">
        <v>0</v>
      </c>
      <c r="AB100" s="737">
        <v>0</v>
      </c>
      <c r="AC100" s="736">
        <v>0</v>
      </c>
      <c r="AD100" s="1259" t="s">
        <v>705</v>
      </c>
      <c r="AE100" s="728"/>
    </row>
    <row r="101" spans="1:31" ht="24.75" customHeight="1">
      <c r="A101" s="1328" t="s">
        <v>711</v>
      </c>
      <c r="B101" s="1191" t="s">
        <v>37</v>
      </c>
      <c r="C101" s="1367">
        <v>46171</v>
      </c>
      <c r="D101" s="1255"/>
      <c r="E101" s="1256"/>
      <c r="F101" s="1255"/>
      <c r="G101" s="1257"/>
      <c r="H101" s="1408">
        <v>71</v>
      </c>
      <c r="I101" s="1280" t="s">
        <v>544</v>
      </c>
      <c r="J101" s="1283" t="s">
        <v>30</v>
      </c>
      <c r="K101" s="1402"/>
      <c r="L101" s="1256"/>
      <c r="M101" s="1189" t="s">
        <v>110</v>
      </c>
      <c r="N101" s="1403">
        <v>68762</v>
      </c>
      <c r="O101" s="1190" t="s">
        <v>110</v>
      </c>
      <c r="P101" s="1368" t="s">
        <v>32</v>
      </c>
      <c r="Q101" s="1405"/>
      <c r="R101" s="1405"/>
      <c r="S101" s="1405"/>
      <c r="T101" s="1405"/>
      <c r="U101" s="1405"/>
      <c r="V101" s="1406">
        <v>5624</v>
      </c>
      <c r="W101" s="1407"/>
      <c r="X101" s="1407">
        <f t="shared" si="7"/>
        <v>5624</v>
      </c>
      <c r="Y101" s="1258">
        <f t="shared" si="8"/>
        <v>0</v>
      </c>
      <c r="Z101" s="1405"/>
      <c r="AA101" s="698">
        <v>0</v>
      </c>
      <c r="AB101" s="737">
        <v>0</v>
      </c>
      <c r="AC101" s="736">
        <v>0</v>
      </c>
      <c r="AD101" s="1259" t="s">
        <v>705</v>
      </c>
      <c r="AE101" s="728"/>
    </row>
    <row r="102" spans="1:31" ht="24.75" customHeight="1">
      <c r="A102" s="1328" t="s">
        <v>712</v>
      </c>
      <c r="B102" s="1428" t="s">
        <v>37</v>
      </c>
      <c r="C102" s="700">
        <v>46187</v>
      </c>
      <c r="D102" s="1423"/>
      <c r="E102" s="1424"/>
      <c r="F102" s="1423"/>
      <c r="G102" s="1257"/>
      <c r="H102" s="1497">
        <v>85</v>
      </c>
      <c r="I102" s="1280" t="s">
        <v>544</v>
      </c>
      <c r="J102" s="1283" t="s">
        <v>30</v>
      </c>
      <c r="K102" s="1402"/>
      <c r="L102" s="1256"/>
      <c r="M102" s="1189" t="s">
        <v>110</v>
      </c>
      <c r="N102" s="1403">
        <v>64590</v>
      </c>
      <c r="O102" s="1190" t="s">
        <v>110</v>
      </c>
      <c r="P102" s="1368" t="s">
        <v>32</v>
      </c>
      <c r="Q102" s="1499"/>
      <c r="R102" s="1499"/>
      <c r="S102" s="1499"/>
      <c r="T102" s="1499"/>
      <c r="U102" s="1499"/>
      <c r="V102" s="1500">
        <v>5218</v>
      </c>
      <c r="W102" s="1501"/>
      <c r="X102" s="1501">
        <f>SUM(V102-W102)</f>
        <v>5218</v>
      </c>
      <c r="Y102" s="1258">
        <f>IFERROR($W102/$V102, 0)</f>
        <v>0</v>
      </c>
      <c r="Z102" s="1499"/>
      <c r="AA102" s="698">
        <v>0</v>
      </c>
      <c r="AB102" s="737">
        <v>0</v>
      </c>
      <c r="AC102" s="736">
        <v>0</v>
      </c>
      <c r="AD102" s="1259" t="s">
        <v>701</v>
      </c>
      <c r="AE102" s="728"/>
    </row>
    <row r="103" spans="1:31" ht="24.75" customHeight="1">
      <c r="A103" s="1446" t="s">
        <v>713</v>
      </c>
      <c r="B103" s="1428" t="s">
        <v>37</v>
      </c>
      <c r="C103" s="1425">
        <v>46172</v>
      </c>
      <c r="D103" s="1423"/>
      <c r="E103" s="1424"/>
      <c r="F103" s="1423"/>
      <c r="G103" s="1257"/>
      <c r="H103" s="1497">
        <v>56</v>
      </c>
      <c r="I103" s="1280" t="s">
        <v>544</v>
      </c>
      <c r="J103" s="748" t="s">
        <v>33</v>
      </c>
      <c r="K103" s="1402" t="s">
        <v>655</v>
      </c>
      <c r="L103" s="1256"/>
      <c r="M103" s="1189" t="s">
        <v>238</v>
      </c>
      <c r="N103" s="1403"/>
      <c r="O103" s="1190" t="s">
        <v>110</v>
      </c>
      <c r="P103" s="1368" t="s">
        <v>32</v>
      </c>
      <c r="Q103" s="1499"/>
      <c r="R103" s="1499"/>
      <c r="S103" s="1499"/>
      <c r="T103" s="1499"/>
      <c r="U103" s="1499"/>
      <c r="V103" s="1500">
        <v>4159</v>
      </c>
      <c r="W103" s="1501"/>
      <c r="X103" s="1501">
        <f>SUM(V103-W103)</f>
        <v>4159</v>
      </c>
      <c r="Y103" s="1258">
        <f>IFERROR($W103/$V103, 0)</f>
        <v>0</v>
      </c>
      <c r="Z103" s="1499"/>
      <c r="AA103" s="698">
        <v>0</v>
      </c>
      <c r="AB103" s="737">
        <v>0</v>
      </c>
      <c r="AC103" s="736">
        <v>0</v>
      </c>
      <c r="AD103" s="1259" t="s">
        <v>714</v>
      </c>
      <c r="AE103" s="728"/>
    </row>
    <row r="104" spans="1:31" ht="24.75" customHeight="1">
      <c r="A104" s="1446" t="s">
        <v>715</v>
      </c>
      <c r="B104" s="1428" t="s">
        <v>37</v>
      </c>
      <c r="C104" s="1425">
        <v>46172</v>
      </c>
      <c r="D104" s="1423"/>
      <c r="E104" s="1424"/>
      <c r="F104" s="1423"/>
      <c r="G104" s="1257"/>
      <c r="H104" s="1497">
        <v>62</v>
      </c>
      <c r="I104" s="1280" t="s">
        <v>544</v>
      </c>
      <c r="J104" s="748" t="s">
        <v>33</v>
      </c>
      <c r="K104" s="1402" t="s">
        <v>655</v>
      </c>
      <c r="L104" s="1256"/>
      <c r="M104" s="1189" t="s">
        <v>238</v>
      </c>
      <c r="N104" s="1403"/>
      <c r="O104" s="1190" t="s">
        <v>110</v>
      </c>
      <c r="P104" s="1368" t="s">
        <v>32</v>
      </c>
      <c r="Q104" s="1499"/>
      <c r="R104" s="1499"/>
      <c r="S104" s="1499"/>
      <c r="T104" s="1499"/>
      <c r="U104" s="1499"/>
      <c r="V104" s="1500">
        <v>4009</v>
      </c>
      <c r="W104" s="1501"/>
      <c r="X104" s="1501">
        <f>SUM(V104-W104)</f>
        <v>4009</v>
      </c>
      <c r="Y104" s="1258">
        <f>IFERROR($W104/$V104, 0)</f>
        <v>0</v>
      </c>
      <c r="Z104" s="1499"/>
      <c r="AA104" s="698">
        <v>0</v>
      </c>
      <c r="AB104" s="737">
        <v>0</v>
      </c>
      <c r="AC104" s="736">
        <v>0</v>
      </c>
      <c r="AD104" s="1259" t="s">
        <v>714</v>
      </c>
      <c r="AE104" s="728"/>
    </row>
    <row r="105" spans="1:31" ht="24.75" customHeight="1">
      <c r="A105" s="1328" t="s">
        <v>716</v>
      </c>
      <c r="B105" s="1191" t="s">
        <v>37</v>
      </c>
      <c r="C105" s="1367">
        <v>46171</v>
      </c>
      <c r="D105" s="1255" t="s">
        <v>54</v>
      </c>
      <c r="E105" s="1256">
        <v>46136</v>
      </c>
      <c r="F105" s="1255" t="s">
        <v>51</v>
      </c>
      <c r="G105" s="1257"/>
      <c r="H105" s="1408">
        <v>0</v>
      </c>
      <c r="I105" s="1280" t="s">
        <v>544</v>
      </c>
      <c r="J105" s="1283" t="s">
        <v>30</v>
      </c>
      <c r="K105" s="1402"/>
      <c r="L105" s="1256"/>
      <c r="M105" s="1189" t="s">
        <v>110</v>
      </c>
      <c r="N105" s="1403">
        <v>60407.15</v>
      </c>
      <c r="O105" s="1190" t="s">
        <v>110</v>
      </c>
      <c r="P105" s="1368" t="s">
        <v>29</v>
      </c>
      <c r="Q105" s="1405">
        <v>46136</v>
      </c>
      <c r="R105" s="1405"/>
      <c r="S105" s="1405"/>
      <c r="T105" s="1405"/>
      <c r="U105" s="1405"/>
      <c r="V105" s="1406">
        <v>4327</v>
      </c>
      <c r="W105" s="1407"/>
      <c r="X105" s="1407">
        <f t="shared" si="7"/>
        <v>4327</v>
      </c>
      <c r="Y105" s="1258">
        <f t="shared" si="8"/>
        <v>0</v>
      </c>
      <c r="Z105" s="1405">
        <v>46146</v>
      </c>
      <c r="AA105" s="698">
        <v>0</v>
      </c>
      <c r="AB105" s="737">
        <v>0</v>
      </c>
      <c r="AC105" s="736">
        <v>0</v>
      </c>
      <c r="AD105" s="1259" t="s">
        <v>717</v>
      </c>
      <c r="AE105" s="728"/>
    </row>
    <row r="106" spans="1:31" ht="24.75" customHeight="1">
      <c r="A106" s="1068" t="s">
        <v>718</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719</v>
      </c>
      <c r="AE106" s="728"/>
    </row>
    <row r="107" spans="1:31" ht="24.75" customHeight="1">
      <c r="A107" s="1440" t="s">
        <v>720</v>
      </c>
      <c r="B107" s="1070" t="s">
        <v>40</v>
      </c>
      <c r="C107" s="1425">
        <v>46172</v>
      </c>
      <c r="D107" s="1423" t="s">
        <v>52</v>
      </c>
      <c r="E107" s="1424">
        <v>46142</v>
      </c>
      <c r="F107" s="1423" t="s">
        <v>51</v>
      </c>
      <c r="G107" s="1257"/>
      <c r="H107" s="1497">
        <v>79</v>
      </c>
      <c r="I107" s="304" t="s">
        <v>544</v>
      </c>
      <c r="J107" s="748" t="s">
        <v>30</v>
      </c>
      <c r="K107" s="1498"/>
      <c r="L107" s="1424"/>
      <c r="M107" s="1189" t="s">
        <v>110</v>
      </c>
      <c r="N107" s="1403">
        <v>73533</v>
      </c>
      <c r="O107" s="1190" t="s">
        <v>110</v>
      </c>
      <c r="P107" s="1368" t="s">
        <v>32</v>
      </c>
      <c r="Q107" s="1499"/>
      <c r="R107" s="1499"/>
      <c r="S107" s="1499"/>
      <c r="T107" s="1499"/>
      <c r="U107" s="1499"/>
      <c r="V107" s="1500">
        <v>5974</v>
      </c>
      <c r="W107" s="1501"/>
      <c r="X107" s="1501">
        <f>SUM(V107-W107)</f>
        <v>5974</v>
      </c>
      <c r="Y107" s="1258">
        <f>IFERROR($W107/$V107, 0)</f>
        <v>0</v>
      </c>
      <c r="Z107" s="1499"/>
      <c r="AA107" s="698">
        <v>0</v>
      </c>
      <c r="AB107" s="698">
        <v>0</v>
      </c>
      <c r="AC107" s="1063">
        <v>0</v>
      </c>
      <c r="AD107" s="1259" t="s">
        <v>641</v>
      </c>
      <c r="AE107" s="728"/>
    </row>
    <row r="108" spans="1:31" ht="24.75" customHeight="1">
      <c r="A108" s="1328" t="s">
        <v>721</v>
      </c>
      <c r="B108" s="1070" t="s">
        <v>40</v>
      </c>
      <c r="C108" s="1425">
        <v>46172</v>
      </c>
      <c r="D108" s="1255" t="s">
        <v>52</v>
      </c>
      <c r="E108" s="1256">
        <v>46142</v>
      </c>
      <c r="F108" s="1255" t="s">
        <v>51</v>
      </c>
      <c r="G108" s="1257"/>
      <c r="H108" s="1001">
        <v>74</v>
      </c>
      <c r="I108" s="304" t="s">
        <v>544</v>
      </c>
      <c r="J108" s="748" t="s">
        <v>30</v>
      </c>
      <c r="K108" s="1402"/>
      <c r="L108" s="1256"/>
      <c r="M108" s="1189" t="s">
        <v>110</v>
      </c>
      <c r="N108" s="1403">
        <v>75564</v>
      </c>
      <c r="O108" s="1190" t="s">
        <v>110</v>
      </c>
      <c r="P108" s="1368" t="s">
        <v>32</v>
      </c>
      <c r="Q108" s="1405"/>
      <c r="R108" s="1405"/>
      <c r="S108" s="1405"/>
      <c r="T108" s="1405"/>
      <c r="U108" s="1405"/>
      <c r="V108" s="1406">
        <v>6250</v>
      </c>
      <c r="W108" s="1407"/>
      <c r="X108" s="1407">
        <f t="shared" ref="X108:X114" si="11">SUM(V108-W108)</f>
        <v>6250</v>
      </c>
      <c r="Y108" s="1258">
        <f t="shared" ref="Y108:Y116" si="12">IFERROR($W108/$V108, 0)</f>
        <v>0</v>
      </c>
      <c r="Z108" s="1405"/>
      <c r="AA108" s="698">
        <v>0</v>
      </c>
      <c r="AB108" s="737">
        <v>0</v>
      </c>
      <c r="AC108" s="736">
        <v>0</v>
      </c>
      <c r="AD108" s="1259" t="s">
        <v>722</v>
      </c>
      <c r="AE108" s="728"/>
    </row>
    <row r="109" spans="1:31" ht="24.75" customHeight="1">
      <c r="A109" s="1328" t="s">
        <v>723</v>
      </c>
      <c r="B109" s="1070" t="s">
        <v>40</v>
      </c>
      <c r="C109" s="1425">
        <v>46172</v>
      </c>
      <c r="D109" s="1255" t="s">
        <v>52</v>
      </c>
      <c r="E109" s="1256">
        <v>46142</v>
      </c>
      <c r="F109" s="1255" t="s">
        <v>51</v>
      </c>
      <c r="G109" s="1257"/>
      <c r="H109" s="1001">
        <v>89</v>
      </c>
      <c r="I109" s="304" t="s">
        <v>544</v>
      </c>
      <c r="J109" s="748" t="s">
        <v>30</v>
      </c>
      <c r="K109" s="1402"/>
      <c r="L109" s="1256"/>
      <c r="M109" s="1189" t="s">
        <v>110</v>
      </c>
      <c r="N109" s="1403">
        <v>81150</v>
      </c>
      <c r="O109" s="1190" t="s">
        <v>110</v>
      </c>
      <c r="P109" s="1368" t="s">
        <v>32</v>
      </c>
      <c r="Q109" s="1405"/>
      <c r="R109" s="1405"/>
      <c r="S109" s="1405"/>
      <c r="T109" s="1405"/>
      <c r="U109" s="1405"/>
      <c r="V109" s="1406">
        <v>6825</v>
      </c>
      <c r="W109" s="1407"/>
      <c r="X109" s="1407">
        <f t="shared" si="11"/>
        <v>6825</v>
      </c>
      <c r="Y109" s="1258">
        <f t="shared" si="12"/>
        <v>0</v>
      </c>
      <c r="Z109" s="1405"/>
      <c r="AA109" s="698">
        <v>0</v>
      </c>
      <c r="AB109" s="737">
        <v>0</v>
      </c>
      <c r="AC109" s="736">
        <v>0</v>
      </c>
      <c r="AD109" s="1259" t="s">
        <v>722</v>
      </c>
      <c r="AE109" s="728"/>
    </row>
    <row r="110" spans="1:31" ht="24.75" customHeight="1">
      <c r="A110" s="1328" t="s">
        <v>724</v>
      </c>
      <c r="B110" s="1070" t="s">
        <v>40</v>
      </c>
      <c r="C110" s="1425">
        <v>46172</v>
      </c>
      <c r="D110" s="1255" t="s">
        <v>50</v>
      </c>
      <c r="E110" s="1256">
        <v>46143</v>
      </c>
      <c r="F110" s="1255" t="s">
        <v>51</v>
      </c>
      <c r="G110" s="1257"/>
      <c r="H110" s="1001">
        <v>0</v>
      </c>
      <c r="I110" s="304" t="s">
        <v>544</v>
      </c>
      <c r="J110" s="748" t="s">
        <v>30</v>
      </c>
      <c r="K110" s="1402"/>
      <c r="L110" s="1256"/>
      <c r="M110" s="1189" t="s">
        <v>110</v>
      </c>
      <c r="N110" s="1403">
        <v>21122.05</v>
      </c>
      <c r="O110" s="1190" t="s">
        <v>110</v>
      </c>
      <c r="P110" s="1368" t="s">
        <v>32</v>
      </c>
      <c r="Q110" s="1405">
        <v>46143</v>
      </c>
      <c r="R110" s="1405"/>
      <c r="S110" s="1405"/>
      <c r="T110" s="1405"/>
      <c r="U110" s="1405"/>
      <c r="V110" s="1406">
        <v>1693</v>
      </c>
      <c r="W110" s="1407"/>
      <c r="X110" s="1407">
        <f t="shared" si="11"/>
        <v>1693</v>
      </c>
      <c r="Y110" s="1258">
        <f t="shared" si="12"/>
        <v>0</v>
      </c>
      <c r="Z110" s="1405"/>
      <c r="AA110" s="698">
        <v>0</v>
      </c>
      <c r="AB110" s="737">
        <v>0</v>
      </c>
      <c r="AC110" s="736">
        <v>0</v>
      </c>
      <c r="AD110" s="1259" t="s">
        <v>722</v>
      </c>
      <c r="AE110" s="728"/>
    </row>
    <row r="111" spans="1:31" ht="24.75" customHeight="1">
      <c r="A111" s="1328" t="s">
        <v>725</v>
      </c>
      <c r="B111" s="1070" t="s">
        <v>40</v>
      </c>
      <c r="C111" s="1425">
        <v>46172</v>
      </c>
      <c r="D111" s="1255" t="s">
        <v>50</v>
      </c>
      <c r="E111" s="1256">
        <v>46143</v>
      </c>
      <c r="F111" s="1255" t="s">
        <v>51</v>
      </c>
      <c r="G111" s="1257"/>
      <c r="H111" s="1001">
        <v>0</v>
      </c>
      <c r="I111" s="304" t="s">
        <v>544</v>
      </c>
      <c r="J111" s="748" t="s">
        <v>30</v>
      </c>
      <c r="K111" s="1402"/>
      <c r="L111" s="1256"/>
      <c r="M111" s="1189" t="s">
        <v>110</v>
      </c>
      <c r="N111" s="1403">
        <v>15405.5</v>
      </c>
      <c r="O111" s="1190" t="s">
        <v>110</v>
      </c>
      <c r="P111" s="1368" t="s">
        <v>32</v>
      </c>
      <c r="Q111" s="1405">
        <v>46143</v>
      </c>
      <c r="R111" s="1405"/>
      <c r="S111" s="1405"/>
      <c r="T111" s="1405"/>
      <c r="U111" s="1405"/>
      <c r="V111" s="1406">
        <v>761</v>
      </c>
      <c r="W111" s="1407"/>
      <c r="X111" s="1407">
        <f t="shared" si="11"/>
        <v>761</v>
      </c>
      <c r="Y111" s="1258">
        <f t="shared" si="12"/>
        <v>0</v>
      </c>
      <c r="Z111" s="1405"/>
      <c r="AA111" s="698">
        <v>0</v>
      </c>
      <c r="AB111" s="737">
        <v>0</v>
      </c>
      <c r="AC111" s="736">
        <v>0</v>
      </c>
      <c r="AD111" s="1259" t="s">
        <v>722</v>
      </c>
      <c r="AE111" s="728"/>
    </row>
    <row r="112" spans="1:31" ht="24.75" customHeight="1">
      <c r="A112" s="1328" t="s">
        <v>726</v>
      </c>
      <c r="B112" s="1070" t="s">
        <v>40</v>
      </c>
      <c r="C112" s="1425">
        <v>46172</v>
      </c>
      <c r="D112" s="1255" t="s">
        <v>50</v>
      </c>
      <c r="E112" s="1256">
        <v>46140</v>
      </c>
      <c r="F112" s="1255" t="s">
        <v>51</v>
      </c>
      <c r="G112" s="1257"/>
      <c r="H112" s="1001">
        <v>0</v>
      </c>
      <c r="I112" s="304" t="s">
        <v>544</v>
      </c>
      <c r="J112" s="748" t="s">
        <v>30</v>
      </c>
      <c r="K112" s="1402"/>
      <c r="L112" s="1256"/>
      <c r="M112" s="1189" t="s">
        <v>110</v>
      </c>
      <c r="N112" s="1403">
        <v>33518.699999999997</v>
      </c>
      <c r="O112" s="1190" t="s">
        <v>110</v>
      </c>
      <c r="P112" s="1368" t="s">
        <v>29</v>
      </c>
      <c r="Q112" s="1405">
        <v>46140</v>
      </c>
      <c r="R112" s="1405"/>
      <c r="S112" s="1405"/>
      <c r="T112" s="1405"/>
      <c r="U112" s="1405"/>
      <c r="V112" s="1406">
        <v>3693</v>
      </c>
      <c r="W112" s="1407"/>
      <c r="X112" s="1407">
        <f t="shared" si="11"/>
        <v>3693</v>
      </c>
      <c r="Y112" s="1258">
        <f t="shared" si="12"/>
        <v>0</v>
      </c>
      <c r="Z112" s="1405">
        <v>46146</v>
      </c>
      <c r="AA112" s="698">
        <v>0</v>
      </c>
      <c r="AB112" s="737">
        <v>0</v>
      </c>
      <c r="AC112" s="736">
        <v>0</v>
      </c>
      <c r="AD112" s="1259" t="s">
        <v>722</v>
      </c>
      <c r="AE112" s="728"/>
    </row>
    <row r="113" spans="1:31" ht="24.75" customHeight="1">
      <c r="A113" s="1389" t="s">
        <v>727</v>
      </c>
      <c r="B113" s="1070" t="s">
        <v>40</v>
      </c>
      <c r="C113" s="1326">
        <v>46130</v>
      </c>
      <c r="D113" s="1255" t="s">
        <v>50</v>
      </c>
      <c r="E113" s="1256">
        <v>46121</v>
      </c>
      <c r="F113" s="1255" t="s">
        <v>51</v>
      </c>
      <c r="G113" s="1257"/>
      <c r="H113" s="1001">
        <v>0</v>
      </c>
      <c r="I113" s="304" t="s">
        <v>593</v>
      </c>
      <c r="J113" s="748" t="s">
        <v>30</v>
      </c>
      <c r="K113" s="1402"/>
      <c r="L113" s="1256"/>
      <c r="M113" s="1189" t="s">
        <v>110</v>
      </c>
      <c r="N113" s="1403">
        <v>4434.3999999999996</v>
      </c>
      <c r="O113" s="1189" t="s">
        <v>110</v>
      </c>
      <c r="P113" s="1409" t="s">
        <v>38</v>
      </c>
      <c r="Q113" s="1405">
        <v>46121</v>
      </c>
      <c r="R113" s="703" t="s">
        <v>238</v>
      </c>
      <c r="S113" s="1405"/>
      <c r="T113" s="1405"/>
      <c r="U113" s="1405"/>
      <c r="V113" s="1406">
        <v>329</v>
      </c>
      <c r="W113" s="1410">
        <v>339</v>
      </c>
      <c r="X113" s="1407">
        <f t="shared" si="11"/>
        <v>-10</v>
      </c>
      <c r="Y113" s="1258">
        <f t="shared" si="12"/>
        <v>1.0303951367781155</v>
      </c>
      <c r="Z113" s="1405">
        <v>46132</v>
      </c>
      <c r="AA113" s="818">
        <v>0</v>
      </c>
      <c r="AB113" s="822">
        <v>0</v>
      </c>
      <c r="AC113" s="736">
        <v>0</v>
      </c>
      <c r="AD113" s="1327" t="s">
        <v>728</v>
      </c>
      <c r="AE113" s="728"/>
    </row>
    <row r="114" spans="1:31" ht="24.75" customHeight="1">
      <c r="A114" s="1328" t="s">
        <v>729</v>
      </c>
      <c r="B114" s="1070" t="s">
        <v>40</v>
      </c>
      <c r="C114" s="1425">
        <v>46172</v>
      </c>
      <c r="D114" s="1255" t="s">
        <v>50</v>
      </c>
      <c r="E114" s="1256">
        <v>46143</v>
      </c>
      <c r="F114" s="1255" t="s">
        <v>51</v>
      </c>
      <c r="G114" s="1257"/>
      <c r="H114" s="1001">
        <v>0</v>
      </c>
      <c r="I114" s="304" t="s">
        <v>544</v>
      </c>
      <c r="J114" s="748" t="s">
        <v>30</v>
      </c>
      <c r="K114" s="1402"/>
      <c r="L114" s="1256"/>
      <c r="M114" s="1189" t="s">
        <v>110</v>
      </c>
      <c r="N114" s="1403">
        <v>1552.9</v>
      </c>
      <c r="O114" s="1190" t="s">
        <v>110</v>
      </c>
      <c r="P114" s="1368" t="s">
        <v>32</v>
      </c>
      <c r="Q114" s="1405">
        <v>46143</v>
      </c>
      <c r="R114" s="1405"/>
      <c r="S114" s="1405"/>
      <c r="T114" s="1405"/>
      <c r="U114" s="1405"/>
      <c r="V114" s="1406">
        <v>94</v>
      </c>
      <c r="W114" s="1407"/>
      <c r="X114" s="1407">
        <f t="shared" si="11"/>
        <v>94</v>
      </c>
      <c r="Y114" s="1258">
        <f t="shared" si="12"/>
        <v>0</v>
      </c>
      <c r="Z114" s="1405"/>
      <c r="AA114" s="698">
        <v>0</v>
      </c>
      <c r="AB114" s="737">
        <v>0</v>
      </c>
      <c r="AC114" s="736">
        <v>0</v>
      </c>
      <c r="AD114" s="1259" t="s">
        <v>722</v>
      </c>
      <c r="AE114" s="728"/>
    </row>
    <row r="115" spans="1:31" ht="24.75" customHeight="1">
      <c r="A115" s="1389" t="s">
        <v>730</v>
      </c>
      <c r="B115" s="1070" t="s">
        <v>40</v>
      </c>
      <c r="C115" s="1326">
        <v>46130</v>
      </c>
      <c r="D115" s="1255" t="s">
        <v>50</v>
      </c>
      <c r="E115" s="1256">
        <v>46121</v>
      </c>
      <c r="F115" s="1255" t="s">
        <v>51</v>
      </c>
      <c r="G115" s="1257"/>
      <c r="H115" s="1001">
        <v>0</v>
      </c>
      <c r="I115" s="304" t="s">
        <v>593</v>
      </c>
      <c r="J115" s="748" t="s">
        <v>30</v>
      </c>
      <c r="K115" s="1402"/>
      <c r="L115" s="1256"/>
      <c r="M115" s="1189" t="s">
        <v>110</v>
      </c>
      <c r="N115" s="1403">
        <v>3969.75</v>
      </c>
      <c r="O115" s="1189" t="s">
        <v>110</v>
      </c>
      <c r="P115" s="1409" t="s">
        <v>38</v>
      </c>
      <c r="Q115" s="1405">
        <v>46121</v>
      </c>
      <c r="R115" s="1405" t="s">
        <v>238</v>
      </c>
      <c r="S115" s="1405"/>
      <c r="T115" s="1405"/>
      <c r="U115" s="1405"/>
      <c r="V115" s="1406">
        <v>295</v>
      </c>
      <c r="W115" s="1410">
        <v>288</v>
      </c>
      <c r="X115" s="1407">
        <v>295</v>
      </c>
      <c r="Y115" s="1258">
        <f t="shared" si="12"/>
        <v>0.97627118644067801</v>
      </c>
      <c r="Z115" s="1405">
        <v>46132</v>
      </c>
      <c r="AA115" s="698">
        <v>1</v>
      </c>
      <c r="AB115" s="1201">
        <v>1</v>
      </c>
      <c r="AC115" s="1201">
        <v>1</v>
      </c>
      <c r="AD115" s="1327" t="s">
        <v>731</v>
      </c>
      <c r="AE115" s="728"/>
    </row>
    <row r="116" spans="1:31" ht="24.75" customHeight="1">
      <c r="A116" s="1389" t="s">
        <v>732</v>
      </c>
      <c r="B116" s="1070" t="s">
        <v>40</v>
      </c>
      <c r="C116" s="1326">
        <v>46130</v>
      </c>
      <c r="D116" s="1255" t="s">
        <v>50</v>
      </c>
      <c r="E116" s="1256">
        <v>46121</v>
      </c>
      <c r="F116" s="1255" t="s">
        <v>51</v>
      </c>
      <c r="G116" s="1257"/>
      <c r="H116" s="1001">
        <v>0</v>
      </c>
      <c r="I116" s="304" t="s">
        <v>593</v>
      </c>
      <c r="J116" s="748" t="s">
        <v>30</v>
      </c>
      <c r="K116" s="1402"/>
      <c r="L116" s="1256"/>
      <c r="M116" s="1189" t="s">
        <v>110</v>
      </c>
      <c r="N116" s="1403">
        <v>4004.55</v>
      </c>
      <c r="O116" s="1189" t="s">
        <v>110</v>
      </c>
      <c r="P116" s="1409" t="s">
        <v>38</v>
      </c>
      <c r="Q116" s="1405">
        <v>46121</v>
      </c>
      <c r="R116" s="1405" t="s">
        <v>238</v>
      </c>
      <c r="S116" s="1405"/>
      <c r="T116" s="1405"/>
      <c r="U116" s="1405"/>
      <c r="V116" s="1406">
        <v>303</v>
      </c>
      <c r="W116" s="1410">
        <v>290</v>
      </c>
      <c r="X116" s="1407">
        <f>SUM(V116-W116)</f>
        <v>13</v>
      </c>
      <c r="Y116" s="1258">
        <f t="shared" si="12"/>
        <v>0.95709570957095713</v>
      </c>
      <c r="Z116" s="1405">
        <v>46133</v>
      </c>
      <c r="AA116" s="698">
        <v>1</v>
      </c>
      <c r="AB116" s="1201">
        <v>1</v>
      </c>
      <c r="AC116" s="1201">
        <v>1</v>
      </c>
      <c r="AD116" s="1327" t="s">
        <v>733</v>
      </c>
      <c r="AE116" s="728"/>
    </row>
    <row r="117" spans="1:31" ht="24.75" customHeight="1">
      <c r="A117" s="1068" t="s">
        <v>734</v>
      </c>
      <c r="B117" s="1070"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735</v>
      </c>
      <c r="AE117" s="728"/>
    </row>
    <row r="118" spans="1:31" ht="24.75" customHeight="1">
      <c r="A118" s="1068" t="s">
        <v>736</v>
      </c>
      <c r="B118" s="1070"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737</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738</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790</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797</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5" t="s">
        <v>38</v>
      </c>
      <c r="Q185" s="719">
        <v>46024</v>
      </c>
      <c r="R185" s="719"/>
      <c r="S185" s="750"/>
      <c r="T185" s="750"/>
      <c r="U185" s="750"/>
      <c r="V185" s="755">
        <v>4005</v>
      </c>
      <c r="W185" s="757">
        <v>4047</v>
      </c>
      <c r="X185" s="1407">
        <f>SUM(V185-W185)</f>
        <v>-42</v>
      </c>
      <c r="Y185" s="1072">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7">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9">
        <v>1977</v>
      </c>
      <c r="X187" s="1407">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7">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7">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7">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7">
        <f t="shared" si="14"/>
        <v>5648</v>
      </c>
      <c r="Y191" s="29">
        <f t="shared" si="13"/>
        <v>0</v>
      </c>
      <c r="Z191" s="688"/>
      <c r="AA191" s="737">
        <v>0</v>
      </c>
      <c r="AB191" s="737">
        <v>0</v>
      </c>
      <c r="AC191" s="736">
        <v>0</v>
      </c>
      <c r="AD191" s="721" t="s">
        <v>800</v>
      </c>
      <c r="AE191" s="725"/>
    </row>
    <row r="192" spans="1:31" ht="24.75" customHeight="1">
      <c r="A192" s="1210"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7">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7">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7">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7">
        <f t="shared" si="14"/>
        <v>7502</v>
      </c>
      <c r="Y195" s="1096">
        <f t="shared" si="13"/>
        <v>0</v>
      </c>
      <c r="Z195" s="1097"/>
      <c r="AA195" s="737">
        <v>0</v>
      </c>
      <c r="AB195" s="737">
        <v>0</v>
      </c>
      <c r="AC195" s="736">
        <v>0</v>
      </c>
      <c r="AD195" s="721" t="s">
        <v>802</v>
      </c>
      <c r="AE195" s="725"/>
    </row>
    <row r="196" spans="1:31" ht="24.75" customHeight="1">
      <c r="A196" s="1265"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1"/>
      <c r="S196" s="1095"/>
      <c r="T196" s="1095"/>
      <c r="U196" s="1095"/>
      <c r="V196" s="769">
        <v>3682</v>
      </c>
      <c r="W196" s="1010"/>
      <c r="X196" s="1407">
        <f t="shared" si="14"/>
        <v>3682</v>
      </c>
      <c r="Y196" s="1096">
        <f t="shared" si="13"/>
        <v>0</v>
      </c>
      <c r="Z196" s="1097"/>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tabSelected="1" zoomScale="80" zoomScaleNormal="80" workbookViewId="0">
      <pane xSplit="1" topLeftCell="B1" activePane="topRight" state="frozen"/>
      <selection pane="topRight" activeCell="B1" sqref="B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69" t="s">
        <v>816</v>
      </c>
      <c r="B2" s="377" t="s">
        <v>34</v>
      </c>
      <c r="C2" s="1425">
        <v>46172</v>
      </c>
      <c r="D2" s="360" t="s">
        <v>50</v>
      </c>
      <c r="E2" s="360">
        <v>45905</v>
      </c>
      <c r="F2" s="360" t="s">
        <v>55</v>
      </c>
      <c r="G2" s="361"/>
      <c r="H2" s="362">
        <v>0</v>
      </c>
      <c r="I2" s="1062" t="s">
        <v>593</v>
      </c>
      <c r="J2" s="362" t="s">
        <v>30</v>
      </c>
      <c r="K2" s="369"/>
      <c r="L2" s="299">
        <v>45943</v>
      </c>
      <c r="M2" s="681" t="s">
        <v>110</v>
      </c>
      <c r="N2" s="609">
        <v>2167.3000000000002</v>
      </c>
      <c r="O2" s="362" t="s">
        <v>110</v>
      </c>
      <c r="P2" s="1379" t="s">
        <v>38</v>
      </c>
      <c r="Q2" s="363">
        <v>45908</v>
      </c>
      <c r="R2" s="1390" t="s">
        <v>110</v>
      </c>
      <c r="S2" s="363" t="s">
        <v>817</v>
      </c>
      <c r="T2" s="373" t="s">
        <v>818</v>
      </c>
      <c r="U2" s="373" t="s">
        <v>818</v>
      </c>
      <c r="V2" s="333">
        <v>158</v>
      </c>
      <c r="W2" s="1378">
        <v>195</v>
      </c>
      <c r="X2" s="44">
        <f t="shared" ref="X2:X20" si="0">SUM(V2-W2)</f>
        <v>-37</v>
      </c>
      <c r="Y2" s="3">
        <f t="shared" ref="Y2:Y20" si="1">IFERROR($W2/$V2, 0)</f>
        <v>1.2341772151898733</v>
      </c>
      <c r="Z2" s="30" t="s">
        <v>819</v>
      </c>
      <c r="AA2" s="1201">
        <v>1</v>
      </c>
      <c r="AB2" s="1201">
        <v>1</v>
      </c>
      <c r="AC2" s="1201">
        <v>1</v>
      </c>
      <c r="AD2" s="1388" t="s">
        <v>820</v>
      </c>
    </row>
    <row r="3" spans="1:30" ht="39.75" customHeight="1">
      <c r="A3" s="1442" t="s">
        <v>821</v>
      </c>
      <c r="B3" s="377" t="s">
        <v>34</v>
      </c>
      <c r="C3" s="1271">
        <v>46099</v>
      </c>
      <c r="D3" s="1272" t="s">
        <v>50</v>
      </c>
      <c r="E3" s="1272">
        <v>45959</v>
      </c>
      <c r="F3" s="1257" t="s">
        <v>55</v>
      </c>
      <c r="G3" s="1272" t="s">
        <v>822</v>
      </c>
      <c r="H3" s="1283">
        <v>69</v>
      </c>
      <c r="I3" s="1239" t="s">
        <v>593</v>
      </c>
      <c r="J3" s="1239" t="s">
        <v>30</v>
      </c>
      <c r="K3" s="369"/>
      <c r="L3" s="1272">
        <v>45925</v>
      </c>
      <c r="M3" s="1280" t="s">
        <v>110</v>
      </c>
      <c r="N3" s="1284">
        <v>51632</v>
      </c>
      <c r="O3" s="1280" t="s">
        <v>110</v>
      </c>
      <c r="P3" s="1443" t="s">
        <v>38</v>
      </c>
      <c r="Q3" s="1240">
        <v>45932</v>
      </c>
      <c r="R3" s="1240" t="s">
        <v>110</v>
      </c>
      <c r="S3" s="363" t="s">
        <v>817</v>
      </c>
      <c r="T3" s="363">
        <v>46139</v>
      </c>
      <c r="U3" s="363">
        <v>46139</v>
      </c>
      <c r="V3" s="1241">
        <v>3997</v>
      </c>
      <c r="W3" s="1441">
        <v>3937</v>
      </c>
      <c r="X3" s="1242">
        <f t="shared" si="0"/>
        <v>60</v>
      </c>
      <c r="Y3" s="365">
        <f t="shared" si="1"/>
        <v>0.98498874155616711</v>
      </c>
      <c r="Z3" s="1240">
        <v>45960</v>
      </c>
      <c r="AA3" s="1201">
        <v>1</v>
      </c>
      <c r="AB3" s="1201">
        <v>1</v>
      </c>
      <c r="AC3" s="1201">
        <v>1</v>
      </c>
      <c r="AD3" s="1259" t="s">
        <v>823</v>
      </c>
    </row>
    <row r="4" spans="1:30" ht="39.75" customHeight="1">
      <c r="A4" s="1369" t="s">
        <v>824</v>
      </c>
      <c r="B4" s="377" t="s">
        <v>34</v>
      </c>
      <c r="C4" s="360">
        <v>45989</v>
      </c>
      <c r="D4" s="367" t="s">
        <v>54</v>
      </c>
      <c r="E4" s="367">
        <v>45964</v>
      </c>
      <c r="F4" s="366" t="s">
        <v>51</v>
      </c>
      <c r="G4" s="1098" t="s">
        <v>825</v>
      </c>
      <c r="H4" s="1066">
        <v>74</v>
      </c>
      <c r="I4" s="362" t="s">
        <v>593</v>
      </c>
      <c r="J4" s="362" t="s">
        <v>30</v>
      </c>
      <c r="K4" s="362"/>
      <c r="L4" s="19">
        <v>45932</v>
      </c>
      <c r="M4" s="1099" t="s">
        <v>110</v>
      </c>
      <c r="N4" s="1067">
        <v>47064</v>
      </c>
      <c r="O4" s="372" t="s">
        <v>110</v>
      </c>
      <c r="P4" s="1379" t="s">
        <v>38</v>
      </c>
      <c r="Q4" s="370">
        <v>45932</v>
      </c>
      <c r="R4" s="370" t="s">
        <v>110</v>
      </c>
      <c r="S4" s="363" t="s">
        <v>817</v>
      </c>
      <c r="T4" s="363">
        <v>46140</v>
      </c>
      <c r="U4" s="363">
        <v>46140</v>
      </c>
      <c r="V4" s="671">
        <v>4716</v>
      </c>
      <c r="W4" s="1378">
        <v>4731</v>
      </c>
      <c r="X4" s="364">
        <f t="shared" si="0"/>
        <v>-15</v>
      </c>
      <c r="Y4" s="365">
        <f t="shared" si="1"/>
        <v>1.0031806615776082</v>
      </c>
      <c r="Z4" s="370">
        <v>45971</v>
      </c>
      <c r="AA4" s="1201">
        <v>1</v>
      </c>
      <c r="AB4" s="1201">
        <v>1</v>
      </c>
      <c r="AC4" s="1201">
        <v>1</v>
      </c>
      <c r="AD4" s="801" t="s">
        <v>826</v>
      </c>
    </row>
    <row r="5" spans="1:30" ht="39.75" customHeight="1">
      <c r="A5" s="1279" t="s">
        <v>827</v>
      </c>
      <c r="B5" s="377" t="s">
        <v>34</v>
      </c>
      <c r="C5" s="1271">
        <v>46099</v>
      </c>
      <c r="D5" s="1272" t="s">
        <v>54</v>
      </c>
      <c r="E5" s="1272">
        <v>45975</v>
      </c>
      <c r="F5" s="1257" t="s">
        <v>51</v>
      </c>
      <c r="G5" s="1272" t="s">
        <v>828</v>
      </c>
      <c r="H5" s="1066">
        <v>48</v>
      </c>
      <c r="I5" s="1239" t="s">
        <v>593</v>
      </c>
      <c r="J5" s="1239" t="s">
        <v>30</v>
      </c>
      <c r="K5" s="362"/>
      <c r="L5" s="1272" t="s">
        <v>260</v>
      </c>
      <c r="M5" s="1280" t="s">
        <v>110</v>
      </c>
      <c r="N5" s="1067">
        <v>39064</v>
      </c>
      <c r="O5" s="372" t="s">
        <v>110</v>
      </c>
      <c r="P5" s="1281" t="s">
        <v>38</v>
      </c>
      <c r="Q5" s="1240">
        <v>45932</v>
      </c>
      <c r="R5" s="1240" t="s">
        <v>110</v>
      </c>
      <c r="S5" s="363" t="s">
        <v>817</v>
      </c>
      <c r="T5" s="363">
        <v>46140</v>
      </c>
      <c r="U5" s="363">
        <v>46140</v>
      </c>
      <c r="V5" s="1241">
        <v>2982</v>
      </c>
      <c r="W5" s="1282">
        <v>2970</v>
      </c>
      <c r="X5" s="1242">
        <f t="shared" si="0"/>
        <v>12</v>
      </c>
      <c r="Y5" s="365">
        <f t="shared" si="1"/>
        <v>0.99597585513078468</v>
      </c>
      <c r="Z5" s="1240">
        <v>46104</v>
      </c>
      <c r="AA5" s="1201">
        <v>1</v>
      </c>
      <c r="AB5" s="1201">
        <v>1</v>
      </c>
      <c r="AC5" s="1201">
        <v>1</v>
      </c>
      <c r="AD5" s="1259" t="s">
        <v>829</v>
      </c>
    </row>
    <row r="6" spans="1:30" ht="39.75" customHeight="1">
      <c r="A6" s="616" t="s">
        <v>830</v>
      </c>
      <c r="B6" s="377" t="s">
        <v>34</v>
      </c>
      <c r="C6" s="1425">
        <v>46172</v>
      </c>
      <c r="D6" s="367" t="s">
        <v>54</v>
      </c>
      <c r="E6" s="367">
        <v>46101</v>
      </c>
      <c r="F6" s="366" t="s">
        <v>53</v>
      </c>
      <c r="G6" s="700" t="s">
        <v>831</v>
      </c>
      <c r="H6" s="996">
        <v>0</v>
      </c>
      <c r="I6" s="372" t="s">
        <v>593</v>
      </c>
      <c r="J6" s="1066"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1">
        <v>4028</v>
      </c>
      <c r="X6" s="994">
        <f t="shared" si="0"/>
        <v>20</v>
      </c>
      <c r="Y6" s="365">
        <f t="shared" si="1"/>
        <v>0.99505928853754944</v>
      </c>
      <c r="Z6" s="998">
        <v>46111</v>
      </c>
      <c r="AA6" s="1201">
        <v>1</v>
      </c>
      <c r="AB6" s="698">
        <v>0</v>
      </c>
      <c r="AC6" s="1063">
        <v>0</v>
      </c>
      <c r="AD6" s="1411"/>
    </row>
    <row r="7" spans="1:30" ht="39.75" customHeight="1">
      <c r="A7" s="730" t="s">
        <v>832</v>
      </c>
      <c r="B7" s="377" t="s">
        <v>34</v>
      </c>
      <c r="C7" s="1425">
        <v>46172</v>
      </c>
      <c r="D7" s="700" t="s">
        <v>54</v>
      </c>
      <c r="E7" s="700">
        <v>46101</v>
      </c>
      <c r="F7" s="701" t="s">
        <v>53</v>
      </c>
      <c r="G7" s="700" t="s">
        <v>833</v>
      </c>
      <c r="H7" s="702">
        <v>0</v>
      </c>
      <c r="I7" s="372" t="s">
        <v>593</v>
      </c>
      <c r="J7" s="1066"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1">
        <v>1</v>
      </c>
      <c r="AB7" s="698">
        <v>0</v>
      </c>
      <c r="AC7" s="704">
        <v>0</v>
      </c>
      <c r="AD7" s="699" t="s">
        <v>834</v>
      </c>
    </row>
    <row r="8" spans="1:30" ht="39.75" customHeight="1">
      <c r="A8" s="730" t="s">
        <v>130</v>
      </c>
      <c r="B8" s="377" t="s">
        <v>34</v>
      </c>
      <c r="C8" s="690">
        <v>46040</v>
      </c>
      <c r="D8" s="1257" t="s">
        <v>835</v>
      </c>
      <c r="E8" s="700">
        <v>45867</v>
      </c>
      <c r="F8" s="701" t="s">
        <v>53</v>
      </c>
      <c r="G8" s="1257" t="s">
        <v>836</v>
      </c>
      <c r="H8" s="702">
        <v>0</v>
      </c>
      <c r="I8" s="372" t="s">
        <v>593</v>
      </c>
      <c r="J8" s="1189" t="s">
        <v>30</v>
      </c>
      <c r="K8" s="362"/>
      <c r="L8" s="700" t="s">
        <v>260</v>
      </c>
      <c r="M8" s="1189" t="s">
        <v>110</v>
      </c>
      <c r="N8" s="706">
        <v>144972.5</v>
      </c>
      <c r="O8" s="1189" t="s">
        <v>110</v>
      </c>
      <c r="P8" s="731" t="s">
        <v>38</v>
      </c>
      <c r="Q8" s="1240">
        <v>45867</v>
      </c>
      <c r="R8" s="1240"/>
      <c r="S8" s="363" t="s">
        <v>817</v>
      </c>
      <c r="T8" s="373" t="s">
        <v>818</v>
      </c>
      <c r="U8" s="373" t="s">
        <v>818</v>
      </c>
      <c r="V8" s="1241">
        <v>9840</v>
      </c>
      <c r="W8" s="1282">
        <v>9806</v>
      </c>
      <c r="X8" s="1242">
        <f t="shared" si="0"/>
        <v>34</v>
      </c>
      <c r="Y8" s="365">
        <f t="shared" si="1"/>
        <v>0.99654471544715451</v>
      </c>
      <c r="Z8" s="1240">
        <v>45884</v>
      </c>
      <c r="AA8" s="698">
        <v>1</v>
      </c>
      <c r="AB8" s="698">
        <v>0</v>
      </c>
      <c r="AC8" s="1243">
        <v>9106</v>
      </c>
      <c r="AD8" s="1259" t="s">
        <v>837</v>
      </c>
    </row>
    <row r="9" spans="1:30" ht="39.75" customHeight="1">
      <c r="A9" s="730" t="s">
        <v>838</v>
      </c>
      <c r="B9" s="377" t="s">
        <v>34</v>
      </c>
      <c r="C9" s="690">
        <v>46103</v>
      </c>
      <c r="D9" s="358" t="s">
        <v>52</v>
      </c>
      <c r="E9" s="700">
        <v>46077</v>
      </c>
      <c r="F9" s="366" t="s">
        <v>53</v>
      </c>
      <c r="G9" s="1257" t="s">
        <v>839</v>
      </c>
      <c r="H9" s="369">
        <v>0</v>
      </c>
      <c r="I9" s="372" t="s">
        <v>593</v>
      </c>
      <c r="J9" s="1189" t="s">
        <v>30</v>
      </c>
      <c r="K9" s="1239"/>
      <c r="L9" s="1272" t="s">
        <v>260</v>
      </c>
      <c r="M9" s="1189" t="s">
        <v>110</v>
      </c>
      <c r="N9" s="416">
        <v>12977.65</v>
      </c>
      <c r="O9" s="1189"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3">
        <v>0</v>
      </c>
      <c r="AD9" s="1259"/>
    </row>
    <row r="10" spans="1:30" ht="39.75" customHeight="1">
      <c r="A10" s="730" t="s">
        <v>840</v>
      </c>
      <c r="B10" s="377" t="s">
        <v>34</v>
      </c>
      <c r="C10" s="1425">
        <v>46172</v>
      </c>
      <c r="D10" s="366" t="s">
        <v>54</v>
      </c>
      <c r="E10" s="367">
        <v>46056</v>
      </c>
      <c r="F10" s="366" t="s">
        <v>53</v>
      </c>
      <c r="G10" s="1257" t="s">
        <v>841</v>
      </c>
      <c r="H10" s="1189">
        <v>0</v>
      </c>
      <c r="I10" s="1280" t="s">
        <v>593</v>
      </c>
      <c r="J10" s="1189" t="s">
        <v>30</v>
      </c>
      <c r="K10" s="692"/>
      <c r="L10" s="1272" t="s">
        <v>260</v>
      </c>
      <c r="M10" s="1189" t="s">
        <v>110</v>
      </c>
      <c r="N10" s="416">
        <v>118710.8</v>
      </c>
      <c r="O10" s="1189"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3">
        <v>0</v>
      </c>
      <c r="AD10" s="1259"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1">
        <v>7239</v>
      </c>
      <c r="X11" s="994">
        <f t="shared" si="0"/>
        <v>-161</v>
      </c>
      <c r="Y11" s="365">
        <f t="shared" si="1"/>
        <v>1.0227465385702175</v>
      </c>
      <c r="Z11" s="998">
        <v>46090</v>
      </c>
      <c r="AA11" s="698">
        <v>1</v>
      </c>
      <c r="AB11" s="698">
        <v>0</v>
      </c>
      <c r="AC11" s="704">
        <v>0</v>
      </c>
      <c r="AD11" s="1411"/>
    </row>
    <row r="12" spans="1:30" ht="39.75" customHeight="1">
      <c r="A12" s="730" t="s">
        <v>844</v>
      </c>
      <c r="B12" s="377" t="s">
        <v>37</v>
      </c>
      <c r="C12" s="690">
        <v>46006</v>
      </c>
      <c r="D12" s="701" t="s">
        <v>52</v>
      </c>
      <c r="E12" s="700">
        <v>45987</v>
      </c>
      <c r="F12" s="701" t="s">
        <v>51</v>
      </c>
      <c r="G12" s="701" t="s">
        <v>845</v>
      </c>
      <c r="H12" s="702">
        <v>30</v>
      </c>
      <c r="I12" s="372" t="s">
        <v>593</v>
      </c>
      <c r="J12" s="1066"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6"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70" t="s">
        <v>849</v>
      </c>
    </row>
    <row r="14" spans="1:30" ht="39.75" customHeight="1">
      <c r="A14" s="730" t="s">
        <v>850</v>
      </c>
      <c r="B14" s="377" t="s">
        <v>37</v>
      </c>
      <c r="C14" s="690">
        <v>46081</v>
      </c>
      <c r="D14" s="701" t="s">
        <v>50</v>
      </c>
      <c r="E14" s="700">
        <v>46001</v>
      </c>
      <c r="F14" s="701" t="s">
        <v>51</v>
      </c>
      <c r="G14" s="701" t="s">
        <v>851</v>
      </c>
      <c r="H14" s="702">
        <v>80</v>
      </c>
      <c r="I14" s="372" t="s">
        <v>593</v>
      </c>
      <c r="J14" s="1066"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3">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3"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2" t="s">
        <v>870</v>
      </c>
      <c r="B21" s="1070" t="s">
        <v>40</v>
      </c>
      <c r="C21" s="360">
        <v>46111</v>
      </c>
      <c r="D21" s="1257" t="s">
        <v>52</v>
      </c>
      <c r="E21" s="367">
        <v>46106</v>
      </c>
      <c r="F21" s="701" t="s">
        <v>51</v>
      </c>
      <c r="G21" s="701" t="s">
        <v>871</v>
      </c>
      <c r="H21" s="1001">
        <v>0</v>
      </c>
      <c r="I21" s="304" t="s">
        <v>593</v>
      </c>
      <c r="J21" s="748" t="s">
        <v>30</v>
      </c>
      <c r="K21" s="362"/>
      <c r="L21" s="1295" t="s">
        <v>260</v>
      </c>
      <c r="M21" s="748" t="s">
        <v>110</v>
      </c>
      <c r="N21" s="820">
        <v>26639.1</v>
      </c>
      <c r="O21" s="748" t="s">
        <v>110</v>
      </c>
      <c r="P21" s="1377" t="s">
        <v>38</v>
      </c>
      <c r="Q21" s="370">
        <v>46087</v>
      </c>
      <c r="R21" s="703" t="s">
        <v>110</v>
      </c>
      <c r="S21" s="363">
        <v>46132</v>
      </c>
      <c r="T21" s="373" t="s">
        <v>818</v>
      </c>
      <c r="U21" s="373" t="s">
        <v>818</v>
      </c>
      <c r="V21" s="9">
        <v>2136</v>
      </c>
      <c r="W21" s="1391">
        <v>2179</v>
      </c>
      <c r="X21" s="364">
        <f>SUM(V21-W21)</f>
        <v>-43</v>
      </c>
      <c r="Y21" s="365">
        <f>IFERROR($W21/$V21, 0)</f>
        <v>1.0201310861423221</v>
      </c>
      <c r="Z21" s="21">
        <v>46112</v>
      </c>
      <c r="AA21" s="818">
        <v>1</v>
      </c>
      <c r="AB21" s="818">
        <v>1</v>
      </c>
      <c r="AC21" s="818">
        <v>1</v>
      </c>
      <c r="AD21" s="1259" t="s">
        <v>872</v>
      </c>
    </row>
    <row r="22" spans="1:30" ht="39.75" customHeight="1">
      <c r="A22" s="1369" t="s">
        <v>873</v>
      </c>
      <c r="B22" s="1070" t="s">
        <v>40</v>
      </c>
      <c r="C22" s="360">
        <v>46140</v>
      </c>
      <c r="D22" s="701" t="s">
        <v>52</v>
      </c>
      <c r="E22" s="367">
        <v>46106</v>
      </c>
      <c r="F22" s="701" t="s">
        <v>51</v>
      </c>
      <c r="G22" s="701" t="s">
        <v>874</v>
      </c>
      <c r="H22" s="1001">
        <v>0</v>
      </c>
      <c r="I22" s="304" t="s">
        <v>593</v>
      </c>
      <c r="J22" s="748" t="s">
        <v>30</v>
      </c>
      <c r="K22" s="362"/>
      <c r="L22" s="1295" t="s">
        <v>260</v>
      </c>
      <c r="M22" s="748" t="s">
        <v>110</v>
      </c>
      <c r="N22" s="820">
        <v>1698.25</v>
      </c>
      <c r="O22" s="748" t="s">
        <v>110</v>
      </c>
      <c r="P22" s="1377" t="s">
        <v>38</v>
      </c>
      <c r="Q22" s="998">
        <v>46087</v>
      </c>
      <c r="R22" s="703" t="s">
        <v>110</v>
      </c>
      <c r="S22" s="363">
        <v>46132</v>
      </c>
      <c r="T22" s="373" t="s">
        <v>818</v>
      </c>
      <c r="U22" s="373" t="s">
        <v>818</v>
      </c>
      <c r="V22" s="999">
        <v>105</v>
      </c>
      <c r="W22" s="1376">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69" t="s">
        <v>876</v>
      </c>
      <c r="B23" s="1070" t="s">
        <v>40</v>
      </c>
      <c r="C23" s="360">
        <v>46140</v>
      </c>
      <c r="D23" s="366" t="s">
        <v>52</v>
      </c>
      <c r="E23" s="367">
        <v>46106</v>
      </c>
      <c r="F23" s="701" t="s">
        <v>51</v>
      </c>
      <c r="G23" s="701" t="s">
        <v>877</v>
      </c>
      <c r="H23" s="1001">
        <v>0</v>
      </c>
      <c r="I23" s="304" t="s">
        <v>593</v>
      </c>
      <c r="J23" s="748" t="s">
        <v>30</v>
      </c>
      <c r="K23" s="362"/>
      <c r="L23" s="1295" t="s">
        <v>260</v>
      </c>
      <c r="M23" s="748" t="s">
        <v>110</v>
      </c>
      <c r="N23" s="820">
        <v>5779.1</v>
      </c>
      <c r="O23" s="748" t="s">
        <v>110</v>
      </c>
      <c r="P23" s="1377" t="s">
        <v>38</v>
      </c>
      <c r="Q23" s="998">
        <v>46106</v>
      </c>
      <c r="R23" s="703" t="s">
        <v>110</v>
      </c>
      <c r="S23" s="363">
        <v>46132</v>
      </c>
      <c r="T23" s="373" t="s">
        <v>818</v>
      </c>
      <c r="U23" s="373" t="s">
        <v>818</v>
      </c>
      <c r="V23" s="999">
        <v>406</v>
      </c>
      <c r="W23" s="1376">
        <v>417</v>
      </c>
      <c r="X23" s="994">
        <f t="shared" si="2"/>
        <v>-11</v>
      </c>
      <c r="Y23" s="365">
        <f t="shared" si="3"/>
        <v>1.0270935960591132</v>
      </c>
      <c r="Z23" s="1005">
        <v>46119</v>
      </c>
      <c r="AA23" s="818">
        <v>1</v>
      </c>
      <c r="AB23" s="818">
        <v>1</v>
      </c>
      <c r="AC23" s="818">
        <v>1</v>
      </c>
      <c r="AD23" s="1259" t="s">
        <v>878</v>
      </c>
    </row>
    <row r="24" spans="1:30" ht="39.75" customHeight="1">
      <c r="A24" s="1369" t="s">
        <v>879</v>
      </c>
      <c r="B24" s="1070" t="s">
        <v>40</v>
      </c>
      <c r="C24" s="360">
        <v>46111</v>
      </c>
      <c r="D24" s="366" t="s">
        <v>50</v>
      </c>
      <c r="E24" s="367">
        <v>46087</v>
      </c>
      <c r="F24" s="701" t="s">
        <v>51</v>
      </c>
      <c r="G24" s="701" t="s">
        <v>880</v>
      </c>
      <c r="H24" s="1001">
        <v>0</v>
      </c>
      <c r="I24" s="304" t="s">
        <v>593</v>
      </c>
      <c r="J24" s="748" t="s">
        <v>30</v>
      </c>
      <c r="K24" s="362"/>
      <c r="L24" s="1295" t="s">
        <v>260</v>
      </c>
      <c r="M24" s="748" t="s">
        <v>110</v>
      </c>
      <c r="N24" s="820">
        <v>9496.2000000000007</v>
      </c>
      <c r="O24" s="748" t="s">
        <v>110</v>
      </c>
      <c r="P24" s="1377" t="s">
        <v>38</v>
      </c>
      <c r="Q24" s="998">
        <v>46087</v>
      </c>
      <c r="R24" s="703" t="s">
        <v>110</v>
      </c>
      <c r="S24" s="363">
        <v>46132</v>
      </c>
      <c r="T24" s="373" t="s">
        <v>818</v>
      </c>
      <c r="U24" s="373" t="s">
        <v>818</v>
      </c>
      <c r="V24" s="999">
        <v>742</v>
      </c>
      <c r="W24" s="1376">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5"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7" t="s">
        <v>38</v>
      </c>
      <c r="Q25" s="703">
        <v>45743</v>
      </c>
      <c r="R25" s="703" t="s">
        <v>238</v>
      </c>
      <c r="S25" s="363">
        <v>46134</v>
      </c>
      <c r="T25" s="373" t="s">
        <v>818</v>
      </c>
      <c r="U25" s="373" t="s">
        <v>818</v>
      </c>
      <c r="V25" s="704">
        <v>1831</v>
      </c>
      <c r="W25" s="1386">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2"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100">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90"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1">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1"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90"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321" activePane="topRight" state="frozen"/>
      <selection pane="topRight" activeCell="A17" sqref="A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5">
        <v>46172</v>
      </c>
      <c r="D2" s="360" t="s">
        <v>897</v>
      </c>
      <c r="E2" s="360">
        <v>45897</v>
      </c>
      <c r="F2" s="358" t="s">
        <v>53</v>
      </c>
      <c r="G2" s="361"/>
      <c r="H2" s="362">
        <v>0</v>
      </c>
      <c r="I2" s="1062" t="s">
        <v>593</v>
      </c>
      <c r="J2" s="362" t="s">
        <v>30</v>
      </c>
      <c r="K2" s="360">
        <v>45891</v>
      </c>
      <c r="L2" s="300" t="s">
        <v>110</v>
      </c>
      <c r="M2" s="346">
        <v>184994.5</v>
      </c>
      <c r="N2" s="1380">
        <v>159271.5</v>
      </c>
      <c r="O2" s="930"/>
      <c r="P2" s="1252">
        <v>159271.5</v>
      </c>
      <c r="Q2" s="300" t="s">
        <v>110</v>
      </c>
      <c r="R2" s="1382"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5">
        <v>46172</v>
      </c>
      <c r="D3" s="358" t="s">
        <v>52</v>
      </c>
      <c r="E3" s="360">
        <v>46077</v>
      </c>
      <c r="F3" s="701" t="s">
        <v>53</v>
      </c>
      <c r="G3" s="691" t="s">
        <v>900</v>
      </c>
      <c r="H3" s="692">
        <v>0</v>
      </c>
      <c r="I3" s="1062" t="s">
        <v>593</v>
      </c>
      <c r="J3" s="692" t="s">
        <v>30</v>
      </c>
      <c r="K3" s="700" t="s">
        <v>260</v>
      </c>
      <c r="L3" s="692" t="s">
        <v>110</v>
      </c>
      <c r="M3" s="1011">
        <v>12404.9</v>
      </c>
      <c r="N3" s="1381">
        <v>11793.85</v>
      </c>
      <c r="O3" s="930"/>
      <c r="P3" s="1252">
        <v>11793.85</v>
      </c>
      <c r="Q3" s="304" t="s">
        <v>110</v>
      </c>
      <c r="R3" s="1383" t="s">
        <v>38</v>
      </c>
      <c r="S3" s="1325">
        <v>46077</v>
      </c>
      <c r="T3" s="994">
        <v>1111</v>
      </c>
      <c r="U3" s="994">
        <v>1163</v>
      </c>
      <c r="V3" s="3">
        <v>1.05</v>
      </c>
      <c r="W3" s="993">
        <v>46097</v>
      </c>
      <c r="X3" s="698">
        <v>1</v>
      </c>
      <c r="Y3" s="280">
        <v>1</v>
      </c>
      <c r="Z3" s="280">
        <v>1</v>
      </c>
      <c r="AA3" s="363">
        <v>46104</v>
      </c>
      <c r="AB3" s="363">
        <v>46104</v>
      </c>
      <c r="AC3" s="1253" t="s">
        <v>901</v>
      </c>
    </row>
    <row r="4" spans="1:29" ht="39.75" customHeight="1">
      <c r="A4" s="559" t="s">
        <v>902</v>
      </c>
      <c r="B4" s="377" t="s">
        <v>34</v>
      </c>
      <c r="C4" s="1425">
        <v>46172</v>
      </c>
      <c r="D4" s="360" t="s">
        <v>50</v>
      </c>
      <c r="E4" s="360">
        <v>45905</v>
      </c>
      <c r="F4" s="360" t="s">
        <v>55</v>
      </c>
      <c r="G4" s="361"/>
      <c r="H4" s="362">
        <v>0</v>
      </c>
      <c r="I4" s="1062" t="s">
        <v>593</v>
      </c>
      <c r="J4" s="362" t="s">
        <v>30</v>
      </c>
      <c r="K4" s="299">
        <v>45943</v>
      </c>
      <c r="L4" s="681" t="s">
        <v>110</v>
      </c>
      <c r="M4" s="686">
        <v>2167.3000000000002</v>
      </c>
      <c r="N4" s="1252">
        <v>1930.3</v>
      </c>
      <c r="O4" s="1393"/>
      <c r="P4" s="1252">
        <v>1930.3</v>
      </c>
      <c r="Q4" s="362" t="s">
        <v>110</v>
      </c>
      <c r="R4" s="1430" t="s">
        <v>38</v>
      </c>
      <c r="S4" s="363">
        <v>45908</v>
      </c>
      <c r="T4" s="333">
        <v>279</v>
      </c>
      <c r="U4" s="333">
        <v>279</v>
      </c>
      <c r="V4" s="3">
        <f ca="1">IFERROR($W4/$V4, 0)</f>
        <v>1</v>
      </c>
      <c r="W4" s="30" t="s">
        <v>819</v>
      </c>
      <c r="X4" s="1201">
        <v>1</v>
      </c>
      <c r="Y4" s="1201">
        <v>1</v>
      </c>
      <c r="Z4" s="1201">
        <v>1</v>
      </c>
      <c r="AA4" s="59">
        <v>46133</v>
      </c>
      <c r="AB4" s="379">
        <v>46133</v>
      </c>
      <c r="AC4" s="1394"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9">
        <v>69110.8</v>
      </c>
      <c r="O5" s="792"/>
      <c r="P5" s="792">
        <v>69110.8</v>
      </c>
      <c r="Q5" s="20" t="s">
        <v>110</v>
      </c>
      <c r="R5" s="1382"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9">
        <v>99159.12</v>
      </c>
      <c r="O6" s="792"/>
      <c r="P6" s="792">
        <v>99159.12</v>
      </c>
      <c r="Q6" s="304" t="s">
        <v>110</v>
      </c>
      <c r="R6" s="1382"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8"/>
      <c r="H7" s="1066">
        <v>82</v>
      </c>
      <c r="I7" s="372" t="s">
        <v>593</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5" t="s">
        <v>908</v>
      </c>
    </row>
    <row r="8" spans="1:29" ht="39.75" customHeight="1">
      <c r="A8" s="639" t="s">
        <v>909</v>
      </c>
      <c r="B8" s="377" t="s">
        <v>34</v>
      </c>
      <c r="C8" s="360">
        <v>45960</v>
      </c>
      <c r="D8" s="367" t="s">
        <v>54</v>
      </c>
      <c r="E8" s="367">
        <v>45930</v>
      </c>
      <c r="F8" s="366" t="s">
        <v>51</v>
      </c>
      <c r="G8" s="1098"/>
      <c r="H8" s="1066">
        <v>80</v>
      </c>
      <c r="I8" s="372" t="s">
        <v>593</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6">
        <v>81</v>
      </c>
      <c r="I9" s="692" t="s">
        <v>593</v>
      </c>
      <c r="J9" s="744" t="s">
        <v>30</v>
      </c>
      <c r="K9" s="746" t="s">
        <v>260</v>
      </c>
      <c r="L9" s="1399"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912</v>
      </c>
    </row>
    <row r="10" spans="1:29" ht="39.75" customHeight="1">
      <c r="A10" s="559" t="s">
        <v>913</v>
      </c>
      <c r="B10" s="377" t="s">
        <v>34</v>
      </c>
      <c r="C10" s="360">
        <v>45960</v>
      </c>
      <c r="D10" s="367" t="s">
        <v>52</v>
      </c>
      <c r="E10" s="367">
        <v>45950</v>
      </c>
      <c r="F10" s="366" t="s">
        <v>53</v>
      </c>
      <c r="G10" s="1098"/>
      <c r="H10" s="1066">
        <v>80</v>
      </c>
      <c r="I10" s="372" t="s">
        <v>593</v>
      </c>
      <c r="J10" s="567" t="s">
        <v>30</v>
      </c>
      <c r="K10" s="19">
        <v>45905</v>
      </c>
      <c r="L10" s="1399" t="s">
        <v>110</v>
      </c>
      <c r="M10" s="1141">
        <v>66674.3</v>
      </c>
      <c r="N10" s="1350">
        <v>50364.3</v>
      </c>
      <c r="O10" s="930"/>
      <c r="P10" s="343">
        <v>50364.3</v>
      </c>
      <c r="Q10" s="304" t="s">
        <v>110</v>
      </c>
      <c r="R10" s="1382"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8"/>
      <c r="H11" s="1066">
        <v>82</v>
      </c>
      <c r="I11" s="372" t="s">
        <v>593</v>
      </c>
      <c r="J11" s="1400" t="s">
        <v>30</v>
      </c>
      <c r="K11" s="682">
        <v>45903</v>
      </c>
      <c r="L11" s="372" t="s">
        <v>110</v>
      </c>
      <c r="M11" s="1139">
        <v>93666.75</v>
      </c>
      <c r="N11" s="343">
        <v>78401.25</v>
      </c>
      <c r="O11" s="1314"/>
      <c r="P11" s="1300">
        <v>78401.25</v>
      </c>
      <c r="Q11" s="1384"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5">
        <v>46172</v>
      </c>
      <c r="D15" s="701" t="s">
        <v>52</v>
      </c>
      <c r="E15" s="700">
        <v>46055</v>
      </c>
      <c r="F15" s="701" t="s">
        <v>53</v>
      </c>
      <c r="G15" s="700" t="s">
        <v>922</v>
      </c>
      <c r="H15" s="702">
        <v>0</v>
      </c>
      <c r="I15" s="692" t="s">
        <v>593</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7" t="s">
        <v>52</v>
      </c>
      <c r="E17" s="700">
        <v>46077</v>
      </c>
      <c r="F17" s="701" t="s">
        <v>53</v>
      </c>
      <c r="G17" s="1257" t="s">
        <v>928</v>
      </c>
      <c r="H17" s="702">
        <v>0</v>
      </c>
      <c r="I17" s="372" t="s">
        <v>593</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940</v>
      </c>
    </row>
    <row r="24" spans="1:29" ht="39.75" customHeight="1">
      <c r="A24" s="924" t="s">
        <v>941</v>
      </c>
      <c r="B24" s="1103" t="s">
        <v>34</v>
      </c>
      <c r="C24" s="590">
        <v>45955</v>
      </c>
      <c r="D24" s="591" t="s">
        <v>56</v>
      </c>
      <c r="E24" s="591">
        <v>45919</v>
      </c>
      <c r="F24" s="591" t="s">
        <v>53</v>
      </c>
      <c r="G24" s="1104" t="s">
        <v>942</v>
      </c>
      <c r="H24" s="313">
        <v>0</v>
      </c>
      <c r="I24" s="1105" t="s">
        <v>593</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818</v>
      </c>
      <c r="AB24" s="373" t="s">
        <v>818</v>
      </c>
      <c r="AC24" s="986" t="s">
        <v>943</v>
      </c>
    </row>
    <row r="25" spans="1:29" ht="39.75" customHeight="1">
      <c r="A25" s="1344" t="s">
        <v>944</v>
      </c>
      <c r="B25" s="1136" t="s">
        <v>34</v>
      </c>
      <c r="C25" s="606">
        <v>46053</v>
      </c>
      <c r="D25" s="608" t="s">
        <v>945</v>
      </c>
      <c r="E25" s="634">
        <v>46030</v>
      </c>
      <c r="F25" s="608" t="s">
        <v>53</v>
      </c>
      <c r="G25" s="928"/>
      <c r="H25" s="733">
        <v>0</v>
      </c>
      <c r="I25" s="1138" t="s">
        <v>593</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7"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4"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9" t="s">
        <v>1016</v>
      </c>
      <c r="B73" s="1296" t="s">
        <v>31</v>
      </c>
      <c r="C73" s="1271">
        <v>46010</v>
      </c>
      <c r="D73" s="1271" t="s">
        <v>989</v>
      </c>
      <c r="E73" s="1271">
        <v>45974</v>
      </c>
      <c r="F73" s="1296" t="s">
        <v>57</v>
      </c>
      <c r="G73" s="1296" t="s">
        <v>1017</v>
      </c>
      <c r="H73" s="1239">
        <v>28</v>
      </c>
      <c r="I73" s="1250" t="s">
        <v>593</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5"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9" t="s">
        <v>1082</v>
      </c>
      <c r="B105" s="1296" t="s">
        <v>31</v>
      </c>
      <c r="C105" s="1271">
        <v>46073</v>
      </c>
      <c r="D105" s="1271" t="s">
        <v>966</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1" t="s">
        <v>38</v>
      </c>
      <c r="S105" s="1299">
        <v>46027</v>
      </c>
      <c r="T105" s="1355">
        <v>3323</v>
      </c>
      <c r="U105" s="1242">
        <v>3445</v>
      </c>
      <c r="V105" s="3">
        <v>1.04</v>
      </c>
      <c r="W105" s="1240">
        <v>46056</v>
      </c>
      <c r="X105" s="1201">
        <v>1</v>
      </c>
      <c r="Y105" s="1201">
        <v>1</v>
      </c>
      <c r="Z105" s="1201">
        <v>1</v>
      </c>
      <c r="AA105" s="370">
        <v>46101</v>
      </c>
      <c r="AB105" s="363">
        <v>46101</v>
      </c>
      <c r="AC105" s="1259"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1099</v>
      </c>
    </row>
    <row r="115" spans="1:29" ht="39.75" customHeight="1">
      <c r="A115" s="559" t="s">
        <v>1100</v>
      </c>
      <c r="B115" s="358" t="s">
        <v>31</v>
      </c>
      <c r="C115" s="360">
        <v>46001</v>
      </c>
      <c r="D115" s="360" t="s">
        <v>56</v>
      </c>
      <c r="E115" s="360">
        <v>45966</v>
      </c>
      <c r="F115" s="358" t="s">
        <v>57</v>
      </c>
      <c r="G115" s="1249" t="s">
        <v>1101</v>
      </c>
      <c r="H115" s="362">
        <v>77</v>
      </c>
      <c r="I115" s="1250"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1110</v>
      </c>
      <c r="H120" s="625">
        <v>0</v>
      </c>
      <c r="I120" s="1114" t="s">
        <v>593</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7"/>
      <c r="H123" s="300">
        <v>0</v>
      </c>
      <c r="I123" s="301" t="s">
        <v>593</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1"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1"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1"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1">
        <v>1.01</v>
      </c>
      <c r="W152" s="502">
        <v>45890</v>
      </c>
      <c r="X152" s="280">
        <v>1</v>
      </c>
      <c r="Y152" s="280">
        <v>1</v>
      </c>
      <c r="Z152" s="365">
        <v>1</v>
      </c>
      <c r="AA152" s="59">
        <v>45926</v>
      </c>
      <c r="AB152" s="59">
        <v>45926</v>
      </c>
      <c r="AC152" s="389" t="s">
        <v>1169</v>
      </c>
    </row>
    <row r="153" spans="1:29" ht="39.75" customHeight="1">
      <c r="A153" s="1351" t="s">
        <v>1170</v>
      </c>
      <c r="B153" s="1070" t="s">
        <v>40</v>
      </c>
      <c r="C153" s="360">
        <v>46111</v>
      </c>
      <c r="D153" s="366" t="s">
        <v>50</v>
      </c>
      <c r="E153" s="367">
        <v>46085</v>
      </c>
      <c r="F153" s="366" t="s">
        <v>53</v>
      </c>
      <c r="G153" s="701" t="s">
        <v>1171</v>
      </c>
      <c r="H153" s="1001">
        <v>0</v>
      </c>
      <c r="I153" s="304" t="s">
        <v>593</v>
      </c>
      <c r="J153" s="748" t="s">
        <v>30</v>
      </c>
      <c r="K153" s="742" t="s">
        <v>260</v>
      </c>
      <c r="L153" s="748" t="s">
        <v>110</v>
      </c>
      <c r="M153" s="1396">
        <v>12316.35</v>
      </c>
      <c r="N153" s="343">
        <v>11751.85</v>
      </c>
      <c r="O153" s="575"/>
      <c r="P153" s="343">
        <v>11751.85</v>
      </c>
      <c r="Q153" s="937" t="s">
        <v>110</v>
      </c>
      <c r="R153" s="948" t="s">
        <v>38</v>
      </c>
      <c r="S153" s="998">
        <v>46086</v>
      </c>
      <c r="T153" s="333">
        <v>7</v>
      </c>
      <c r="U153" s="994">
        <v>7</v>
      </c>
      <c r="V153" s="3">
        <f ca="1">IFERROR($W153/$V153, 0)</f>
        <v>1</v>
      </c>
      <c r="W153" s="1397">
        <v>46106</v>
      </c>
      <c r="X153" s="818">
        <v>1</v>
      </c>
      <c r="Y153" s="818">
        <v>1</v>
      </c>
      <c r="Z153" s="818">
        <v>1</v>
      </c>
      <c r="AA153" s="363">
        <v>46134</v>
      </c>
      <c r="AB153" s="363">
        <v>46134</v>
      </c>
      <c r="AC153" s="1259" t="s">
        <v>881</v>
      </c>
    </row>
    <row r="154" spans="1:29" ht="39.75" customHeight="1">
      <c r="A154" s="825" t="s">
        <v>1172</v>
      </c>
      <c r="B154" s="1070" t="s">
        <v>40</v>
      </c>
      <c r="C154" s="360">
        <v>46111</v>
      </c>
      <c r="D154" s="701" t="s">
        <v>52</v>
      </c>
      <c r="E154" s="367">
        <v>46085</v>
      </c>
      <c r="F154" s="366" t="s">
        <v>53</v>
      </c>
      <c r="G154" s="701" t="s">
        <v>1173</v>
      </c>
      <c r="H154" s="1001">
        <v>0</v>
      </c>
      <c r="I154" s="304" t="s">
        <v>593</v>
      </c>
      <c r="J154" s="748" t="s">
        <v>30</v>
      </c>
      <c r="K154" s="742" t="s">
        <v>260</v>
      </c>
      <c r="L154" s="748" t="s">
        <v>110</v>
      </c>
      <c r="M154" s="1396">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1174</v>
      </c>
    </row>
    <row r="155" spans="1:29" ht="39.75" customHeight="1">
      <c r="A155" s="297" t="s">
        <v>1175</v>
      </c>
      <c r="B155" s="1070" t="s">
        <v>40</v>
      </c>
      <c r="C155" s="360">
        <v>46111</v>
      </c>
      <c r="D155" s="1257" t="s">
        <v>52</v>
      </c>
      <c r="E155" s="367">
        <v>46106</v>
      </c>
      <c r="F155" s="701" t="s">
        <v>51</v>
      </c>
      <c r="G155" s="701" t="s">
        <v>1176</v>
      </c>
      <c r="H155" s="1001">
        <v>0</v>
      </c>
      <c r="I155" s="304" t="s">
        <v>593</v>
      </c>
      <c r="J155" s="748" t="s">
        <v>30</v>
      </c>
      <c r="K155" s="1295" t="s">
        <v>260</v>
      </c>
      <c r="L155" s="748" t="s">
        <v>110</v>
      </c>
      <c r="M155" s="1396">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875</v>
      </c>
    </row>
    <row r="156" spans="1:29" ht="39.75" customHeight="1">
      <c r="A156" s="297" t="s">
        <v>1177</v>
      </c>
      <c r="B156" s="1070" t="s">
        <v>40</v>
      </c>
      <c r="C156" s="360">
        <v>46111</v>
      </c>
      <c r="D156" s="366" t="s">
        <v>50</v>
      </c>
      <c r="E156" s="367">
        <v>46087</v>
      </c>
      <c r="F156" s="701" t="s">
        <v>51</v>
      </c>
      <c r="G156" s="701" t="s">
        <v>1178</v>
      </c>
      <c r="H156" s="1001">
        <v>0</v>
      </c>
      <c r="I156" s="304" t="s">
        <v>593</v>
      </c>
      <c r="J156" s="748" t="s">
        <v>30</v>
      </c>
      <c r="K156" s="742" t="s">
        <v>260</v>
      </c>
      <c r="L156" s="748" t="s">
        <v>110</v>
      </c>
      <c r="M156" s="1396">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1179</v>
      </c>
    </row>
    <row r="157" spans="1:29" ht="39.75" customHeight="1">
      <c r="A157" s="559" t="s">
        <v>1180</v>
      </c>
      <c r="B157" s="1070" t="s">
        <v>40</v>
      </c>
      <c r="C157" s="360">
        <v>46111</v>
      </c>
      <c r="D157" s="366" t="s">
        <v>50</v>
      </c>
      <c r="E157" s="367">
        <v>46097</v>
      </c>
      <c r="F157" s="701" t="s">
        <v>51</v>
      </c>
      <c r="G157" s="701" t="s">
        <v>1181</v>
      </c>
      <c r="H157" s="1001">
        <v>0</v>
      </c>
      <c r="I157" s="304" t="s">
        <v>593</v>
      </c>
      <c r="J157" s="748" t="s">
        <v>30</v>
      </c>
      <c r="K157" s="742" t="s">
        <v>260</v>
      </c>
      <c r="L157" s="748" t="s">
        <v>110</v>
      </c>
      <c r="M157" s="1396">
        <v>16760.150000000001</v>
      </c>
      <c r="N157" s="343">
        <v>14572.65</v>
      </c>
      <c r="O157" s="935">
        <v>3931.15</v>
      </c>
      <c r="P157" s="1396">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70" t="s">
        <v>40</v>
      </c>
      <c r="C158" s="360">
        <v>46111</v>
      </c>
      <c r="D158" s="366" t="s">
        <v>50</v>
      </c>
      <c r="E158" s="367">
        <v>46097</v>
      </c>
      <c r="F158" s="701" t="s">
        <v>51</v>
      </c>
      <c r="G158" s="701" t="s">
        <v>1178</v>
      </c>
      <c r="H158" s="1001">
        <v>0</v>
      </c>
      <c r="I158" s="304" t="s">
        <v>593</v>
      </c>
      <c r="J158" s="748" t="s">
        <v>30</v>
      </c>
      <c r="K158" s="742" t="s">
        <v>260</v>
      </c>
      <c r="L158" s="748" t="s">
        <v>110</v>
      </c>
      <c r="M158" s="1396">
        <v>14178.2</v>
      </c>
      <c r="N158" s="423">
        <v>12286.2</v>
      </c>
      <c r="O158" s="423">
        <v>1892</v>
      </c>
      <c r="P158" s="1396">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904</v>
      </c>
      <c r="AB173" s="373" t="s">
        <v>818</v>
      </c>
      <c r="AC173" s="1129"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30" t="s">
        <v>28</v>
      </c>
      <c r="C177" s="455">
        <v>45688</v>
      </c>
      <c r="D177" s="455" t="s">
        <v>472</v>
      </c>
      <c r="E177" s="455">
        <v>45695</v>
      </c>
      <c r="F177" s="299" t="s">
        <v>59</v>
      </c>
      <c r="G177" s="1121"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1"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9"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5"/>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1" t="s">
        <v>1242</v>
      </c>
      <c r="C226" s="299">
        <v>46052</v>
      </c>
      <c r="D226" s="1162" t="s">
        <v>56</v>
      </c>
      <c r="E226" s="741">
        <v>46027</v>
      </c>
      <c r="F226" s="1163" t="s">
        <v>1060</v>
      </c>
      <c r="G226" s="743"/>
      <c r="H226" s="20">
        <v>68</v>
      </c>
      <c r="I226" s="304" t="s">
        <v>593</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1" t="s">
        <v>1242</v>
      </c>
      <c r="C227" s="742">
        <v>46052</v>
      </c>
      <c r="D227" s="1162"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1251</v>
      </c>
    </row>
    <row r="228" spans="1:32" ht="39.75" customHeight="1">
      <c r="A228" s="922" t="s">
        <v>1252</v>
      </c>
      <c r="B228" s="1161" t="s">
        <v>1242</v>
      </c>
      <c r="C228" s="299">
        <v>46052</v>
      </c>
      <c r="D228" s="1162"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1" t="s">
        <v>1242</v>
      </c>
      <c r="C230" s="24">
        <v>46052</v>
      </c>
      <c r="D230" s="1192" t="s">
        <v>56</v>
      </c>
      <c r="E230" s="1193">
        <v>46027</v>
      </c>
      <c r="F230" s="1194" t="s">
        <v>948</v>
      </c>
      <c r="G230" s="1194"/>
      <c r="H230" s="1195">
        <v>0</v>
      </c>
      <c r="I230" s="1196" t="s">
        <v>593</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919</v>
      </c>
      <c r="AC230" s="1203"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60" t="s">
        <v>56</v>
      </c>
      <c r="E240" s="742">
        <v>45993</v>
      </c>
      <c r="F240" s="743" t="s">
        <v>948</v>
      </c>
      <c r="G240" s="743" t="s">
        <v>1277</v>
      </c>
      <c r="H240" s="754">
        <v>89</v>
      </c>
      <c r="I240" s="1157" t="s">
        <v>593</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60" t="s">
        <v>56</v>
      </c>
      <c r="E241" s="299">
        <v>45959</v>
      </c>
      <c r="F241" s="298" t="s">
        <v>948</v>
      </c>
      <c r="G241" s="492" t="s">
        <v>1280</v>
      </c>
      <c r="H241" s="300">
        <v>59</v>
      </c>
      <c r="I241" s="1157"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1281</v>
      </c>
      <c r="AD241" s="795"/>
      <c r="AE241" s="795"/>
      <c r="AF241" s="958"/>
    </row>
    <row r="242" spans="1:32" ht="39.75" customHeight="1">
      <c r="A242" s="919" t="s">
        <v>1282</v>
      </c>
      <c r="B242" s="355" t="s">
        <v>1242</v>
      </c>
      <c r="C242" s="299">
        <v>46010</v>
      </c>
      <c r="D242" s="1160" t="s">
        <v>56</v>
      </c>
      <c r="E242" s="299">
        <v>45959</v>
      </c>
      <c r="F242" s="298" t="s">
        <v>948</v>
      </c>
      <c r="G242" s="492" t="s">
        <v>1283</v>
      </c>
      <c r="H242" s="300">
        <v>89</v>
      </c>
      <c r="I242" s="1157"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60" t="s">
        <v>56</v>
      </c>
      <c r="E243" s="299">
        <v>45959</v>
      </c>
      <c r="F243" s="298" t="s">
        <v>948</v>
      </c>
      <c r="G243" s="492"/>
      <c r="H243" s="300">
        <v>88</v>
      </c>
      <c r="I243" s="1157"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60" t="s">
        <v>56</v>
      </c>
      <c r="E244" s="299">
        <v>45959</v>
      </c>
      <c r="F244" s="298" t="s">
        <v>948</v>
      </c>
      <c r="G244" s="492" t="s">
        <v>1288</v>
      </c>
      <c r="H244" s="300">
        <v>87</v>
      </c>
      <c r="I244" s="1157"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60" t="s">
        <v>56</v>
      </c>
      <c r="E245" s="299">
        <v>45959</v>
      </c>
      <c r="F245" s="298" t="s">
        <v>948</v>
      </c>
      <c r="G245" s="492"/>
      <c r="H245" s="300">
        <v>90</v>
      </c>
      <c r="I245" s="1157"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60" t="s">
        <v>56</v>
      </c>
      <c r="E246" s="742">
        <v>45959</v>
      </c>
      <c r="F246" s="743" t="s">
        <v>948</v>
      </c>
      <c r="G246" s="743" t="s">
        <v>1292</v>
      </c>
      <c r="H246" s="744">
        <v>90</v>
      </c>
      <c r="I246" s="1157" t="s">
        <v>593</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60" t="s">
        <v>56</v>
      </c>
      <c r="E247" s="299">
        <v>45959</v>
      </c>
      <c r="F247" s="298" t="s">
        <v>948</v>
      </c>
      <c r="G247" s="492" t="s">
        <v>1295</v>
      </c>
      <c r="H247" s="300">
        <v>90</v>
      </c>
      <c r="I247" s="1157"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6" t="s">
        <v>1296</v>
      </c>
      <c r="AD247" s="795"/>
      <c r="AE247" s="795"/>
      <c r="AF247" s="958"/>
    </row>
    <row r="248" spans="1:32" ht="39.75" customHeight="1">
      <c r="A248" s="909" t="s">
        <v>1297</v>
      </c>
      <c r="B248" s="355" t="s">
        <v>1242</v>
      </c>
      <c r="C248" s="742">
        <v>46019</v>
      </c>
      <c r="D248" s="1160" t="s">
        <v>56</v>
      </c>
      <c r="E248" s="742">
        <v>45959</v>
      </c>
      <c r="F248" s="743" t="s">
        <v>948</v>
      </c>
      <c r="G248" s="743" t="s">
        <v>1298</v>
      </c>
      <c r="H248" s="744">
        <v>90</v>
      </c>
      <c r="I248" s="1157" t="s">
        <v>593</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1299</v>
      </c>
      <c r="AD248" s="795"/>
      <c r="AE248" s="795"/>
      <c r="AF248" s="958"/>
    </row>
    <row r="249" spans="1:32" ht="39.75" customHeight="1">
      <c r="A249" s="919" t="s">
        <v>1300</v>
      </c>
      <c r="B249" s="355" t="s">
        <v>1242</v>
      </c>
      <c r="C249" s="299">
        <v>46021</v>
      </c>
      <c r="D249" s="1160" t="s">
        <v>56</v>
      </c>
      <c r="E249" s="299">
        <v>45959</v>
      </c>
      <c r="F249" s="298" t="s">
        <v>948</v>
      </c>
      <c r="G249" s="492" t="s">
        <v>1301</v>
      </c>
      <c r="H249" s="300">
        <v>89</v>
      </c>
      <c r="I249" s="1157"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6" t="s">
        <v>1302</v>
      </c>
      <c r="AD249" s="795"/>
      <c r="AE249" s="795"/>
      <c r="AF249" s="958"/>
    </row>
    <row r="250" spans="1:32" ht="39.75" customHeight="1">
      <c r="A250" s="909" t="s">
        <v>1303</v>
      </c>
      <c r="B250" s="355" t="s">
        <v>1242</v>
      </c>
      <c r="C250" s="742">
        <v>46021</v>
      </c>
      <c r="D250" s="1160" t="s">
        <v>56</v>
      </c>
      <c r="E250" s="742">
        <v>45959</v>
      </c>
      <c r="F250" s="743" t="s">
        <v>948</v>
      </c>
      <c r="G250" s="743" t="s">
        <v>1304</v>
      </c>
      <c r="H250" s="744">
        <v>88</v>
      </c>
      <c r="I250" s="1157" t="s">
        <v>593</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63">
        <v>46146</v>
      </c>
      <c r="AC250" s="964" t="s">
        <v>1305</v>
      </c>
      <c r="AD250" s="795"/>
      <c r="AE250" s="795"/>
      <c r="AF250" s="958"/>
    </row>
    <row r="251" spans="1:32" ht="39.75" customHeight="1">
      <c r="A251" s="909" t="s">
        <v>1306</v>
      </c>
      <c r="B251" s="355" t="s">
        <v>1242</v>
      </c>
      <c r="C251" s="742">
        <v>46021</v>
      </c>
      <c r="D251" s="1160" t="s">
        <v>56</v>
      </c>
      <c r="E251" s="742">
        <v>45959</v>
      </c>
      <c r="F251" s="743" t="s">
        <v>948</v>
      </c>
      <c r="G251" s="743" t="s">
        <v>1307</v>
      </c>
      <c r="H251" s="744">
        <v>86</v>
      </c>
      <c r="I251" s="1157" t="s">
        <v>593</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63">
        <v>46146</v>
      </c>
      <c r="AC251" s="1236" t="s">
        <v>1308</v>
      </c>
      <c r="AD251" s="795"/>
      <c r="AE251" s="795"/>
      <c r="AF251" s="958"/>
    </row>
    <row r="252" spans="1:32" ht="39.75" customHeight="1">
      <c r="A252" s="909" t="s">
        <v>1309</v>
      </c>
      <c r="B252" s="355" t="s">
        <v>1242</v>
      </c>
      <c r="C252" s="299">
        <v>46052</v>
      </c>
      <c r="D252" s="1160" t="s">
        <v>56</v>
      </c>
      <c r="E252" s="742">
        <v>45959</v>
      </c>
      <c r="F252" s="743" t="s">
        <v>948</v>
      </c>
      <c r="G252" s="743" t="s">
        <v>1310</v>
      </c>
      <c r="H252" s="744">
        <v>87</v>
      </c>
      <c r="I252" s="1157" t="s">
        <v>593</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63">
        <v>46146</v>
      </c>
      <c r="AC252" s="1294" t="s">
        <v>1311</v>
      </c>
      <c r="AD252" s="795"/>
      <c r="AE252" s="795"/>
      <c r="AF252" s="958"/>
    </row>
    <row r="253" spans="1:32" ht="39.75" customHeight="1">
      <c r="A253" s="909" t="s">
        <v>1312</v>
      </c>
      <c r="B253" s="355" t="s">
        <v>1242</v>
      </c>
      <c r="C253" s="742">
        <v>46021</v>
      </c>
      <c r="D253" s="1160" t="s">
        <v>56</v>
      </c>
      <c r="E253" s="742">
        <v>45959</v>
      </c>
      <c r="F253" s="743" t="s">
        <v>948</v>
      </c>
      <c r="G253" s="743" t="s">
        <v>1313</v>
      </c>
      <c r="H253" s="744">
        <v>85</v>
      </c>
      <c r="I253" s="1157" t="s">
        <v>593</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919</v>
      </c>
      <c r="AC253" s="1236" t="s">
        <v>1314</v>
      </c>
      <c r="AD253" s="795"/>
      <c r="AE253" s="795"/>
      <c r="AF253" s="958"/>
    </row>
    <row r="254" spans="1:32" ht="39.75" customHeight="1">
      <c r="A254" s="909" t="s">
        <v>1315</v>
      </c>
      <c r="B254" s="355" t="s">
        <v>1242</v>
      </c>
      <c r="C254" s="742">
        <v>46019</v>
      </c>
      <c r="D254" s="1160" t="s">
        <v>56</v>
      </c>
      <c r="E254" s="742">
        <v>45959</v>
      </c>
      <c r="F254" s="743" t="s">
        <v>948</v>
      </c>
      <c r="G254" s="743" t="s">
        <v>1316</v>
      </c>
      <c r="H254" s="744">
        <v>87</v>
      </c>
      <c r="I254" s="1157" t="s">
        <v>593</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1317</v>
      </c>
      <c r="AD254" s="795"/>
      <c r="AE254" s="795"/>
      <c r="AF254" s="958"/>
    </row>
    <row r="255" spans="1:32" ht="39.75" customHeight="1">
      <c r="A255" s="909" t="s">
        <v>1318</v>
      </c>
      <c r="B255" s="355" t="s">
        <v>1242</v>
      </c>
      <c r="C255" s="742">
        <v>46052</v>
      </c>
      <c r="D255" s="1160" t="s">
        <v>56</v>
      </c>
      <c r="E255" s="742">
        <v>45987</v>
      </c>
      <c r="F255" s="743" t="s">
        <v>948</v>
      </c>
      <c r="G255" s="743" t="s">
        <v>1319</v>
      </c>
      <c r="H255" s="744">
        <v>85</v>
      </c>
      <c r="I255" s="1157" t="s">
        <v>593</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60" t="s">
        <v>56</v>
      </c>
      <c r="E256" s="742">
        <v>45987</v>
      </c>
      <c r="F256" s="743" t="s">
        <v>948</v>
      </c>
      <c r="G256" s="743" t="s">
        <v>1322</v>
      </c>
      <c r="H256" s="744">
        <v>76</v>
      </c>
      <c r="I256" s="1157" t="s">
        <v>593</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1323</v>
      </c>
      <c r="AD256" s="795"/>
      <c r="AE256" s="795"/>
      <c r="AF256" s="958"/>
    </row>
    <row r="257" spans="1:32" ht="39.75" customHeight="1">
      <c r="A257" s="909" t="s">
        <v>1324</v>
      </c>
      <c r="B257" s="355" t="s">
        <v>1242</v>
      </c>
      <c r="C257" s="299">
        <v>46052</v>
      </c>
      <c r="D257" s="1160"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60" t="s">
        <v>56</v>
      </c>
      <c r="E258" s="742">
        <v>45987</v>
      </c>
      <c r="F258" s="778" t="s">
        <v>948</v>
      </c>
      <c r="G258" s="743" t="s">
        <v>1328</v>
      </c>
      <c r="H258" s="744">
        <v>78</v>
      </c>
      <c r="I258" s="304" t="s">
        <v>593</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1" t="s">
        <v>1242</v>
      </c>
      <c r="C259" s="299">
        <v>46052</v>
      </c>
      <c r="D259" s="1162" t="s">
        <v>56</v>
      </c>
      <c r="E259" s="741">
        <v>45987</v>
      </c>
      <c r="F259" s="691" t="s">
        <v>948</v>
      </c>
      <c r="G259" s="743" t="s">
        <v>1331</v>
      </c>
      <c r="H259" s="744">
        <v>73</v>
      </c>
      <c r="I259" s="304" t="s">
        <v>593</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60" t="s">
        <v>56</v>
      </c>
      <c r="E260" s="742">
        <v>45959</v>
      </c>
      <c r="F260" s="743" t="s">
        <v>948</v>
      </c>
      <c r="G260" s="743" t="s">
        <v>1334</v>
      </c>
      <c r="H260" s="744">
        <v>0</v>
      </c>
      <c r="I260" s="1157" t="s">
        <v>593</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60" t="s">
        <v>56</v>
      </c>
      <c r="E261" s="742">
        <v>45959</v>
      </c>
      <c r="F261" s="743" t="s">
        <v>948</v>
      </c>
      <c r="G261" s="743" t="s">
        <v>1337</v>
      </c>
      <c r="H261" s="744">
        <v>0</v>
      </c>
      <c r="I261" s="1157" t="s">
        <v>593</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919</v>
      </c>
      <c r="AC261" s="1236" t="s">
        <v>1338</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919</v>
      </c>
      <c r="AB270" s="899" t="s">
        <v>919</v>
      </c>
      <c r="AC270" s="801" t="s">
        <v>1345</v>
      </c>
    </row>
    <row r="271" spans="1:32" ht="39.75" customHeight="1">
      <c r="A271" s="923" t="s">
        <v>1346</v>
      </c>
      <c r="B271" s="1136" t="s">
        <v>34</v>
      </c>
      <c r="C271" s="606">
        <v>45999</v>
      </c>
      <c r="D271" s="608" t="s">
        <v>50</v>
      </c>
      <c r="E271" s="634">
        <v>45975</v>
      </c>
      <c r="F271" s="608" t="s">
        <v>55</v>
      </c>
      <c r="G271" s="1137" t="s">
        <v>1347</v>
      </c>
      <c r="H271" s="630">
        <v>0</v>
      </c>
      <c r="I271" s="1138" t="s">
        <v>593</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919</v>
      </c>
      <c r="AB271" s="255" t="s">
        <v>919</v>
      </c>
      <c r="AC271" s="1248"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2"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2"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3"/>
      <c r="O287" s="555"/>
      <c r="P287" s="346">
        <v>12695</v>
      </c>
      <c r="Q287" s="1353" t="s">
        <v>110</v>
      </c>
      <c r="R287" s="1334" t="s">
        <v>38</v>
      </c>
      <c r="S287" s="127">
        <v>45902</v>
      </c>
      <c r="T287" s="1117">
        <v>1010</v>
      </c>
      <c r="U287" s="1146">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7" t="s">
        <v>56</v>
      </c>
      <c r="E288" s="619">
        <v>45817</v>
      </c>
      <c r="F288" s="1147" t="s">
        <v>57</v>
      </c>
      <c r="G288" s="1148" t="s">
        <v>235</v>
      </c>
      <c r="H288" s="625">
        <v>0</v>
      </c>
      <c r="I288" s="1114" t="s">
        <v>593</v>
      </c>
      <c r="J288" s="625" t="s">
        <v>30</v>
      </c>
      <c r="K288" s="1149">
        <v>45821</v>
      </c>
      <c r="L288" s="1114" t="s">
        <v>110</v>
      </c>
      <c r="M288" s="626">
        <v>23436.55</v>
      </c>
      <c r="N288" s="1313"/>
      <c r="O288" s="555"/>
      <c r="P288" s="626">
        <v>23436.55</v>
      </c>
      <c r="Q288" s="1354"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919</v>
      </c>
      <c r="AC291" s="1152"/>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1" t="s">
        <v>1392</v>
      </c>
      <c r="B293" s="1357" t="s">
        <v>41</v>
      </c>
      <c r="C293" s="299">
        <v>46081</v>
      </c>
      <c r="D293" s="1257" t="s">
        <v>1367</v>
      </c>
      <c r="E293" s="1295">
        <v>46059</v>
      </c>
      <c r="F293" s="1358" t="s">
        <v>51</v>
      </c>
      <c r="G293" s="1358"/>
      <c r="H293" s="1315">
        <v>171</v>
      </c>
      <c r="I293" s="1359" t="s">
        <v>593</v>
      </c>
      <c r="J293" s="1315" t="s">
        <v>36</v>
      </c>
      <c r="K293" s="1360">
        <v>46062</v>
      </c>
      <c r="L293" s="1189" t="s">
        <v>110</v>
      </c>
      <c r="M293" s="1361">
        <v>160211</v>
      </c>
      <c r="N293" s="41"/>
      <c r="O293" s="575"/>
      <c r="P293" s="1361">
        <v>160211</v>
      </c>
      <c r="Q293" s="1190" t="s">
        <v>110</v>
      </c>
      <c r="R293" s="1362" t="s">
        <v>38</v>
      </c>
      <c r="S293" s="1363">
        <v>46062</v>
      </c>
      <c r="T293" s="1364">
        <v>10731</v>
      </c>
      <c r="U293" s="1365">
        <v>10731</v>
      </c>
      <c r="V293" s="79">
        <f>IFERROR(Table5[[#This Row],[Actual Redline Completed Footage UG]]/Table5[[#This Row],[Footage UG]], 0)</f>
        <v>1</v>
      </c>
      <c r="W293" s="1398">
        <v>46070</v>
      </c>
      <c r="X293" s="1366">
        <v>1</v>
      </c>
      <c r="Y293" s="1366">
        <v>1</v>
      </c>
      <c r="Z293" s="1366">
        <v>1</v>
      </c>
      <c r="AA293" s="363">
        <v>46118</v>
      </c>
      <c r="AB293" s="363">
        <v>46140</v>
      </c>
      <c r="AC293" s="1253" t="s">
        <v>1393</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7" t="s">
        <v>964</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2"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1400</v>
      </c>
      <c r="E306" s="1272">
        <v>45748</v>
      </c>
      <c r="F306" s="1273" t="s">
        <v>59</v>
      </c>
      <c r="G306" s="1257" t="s">
        <v>1410</v>
      </c>
      <c r="H306" s="1189">
        <v>0</v>
      </c>
      <c r="I306" s="1189" t="s">
        <v>593</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919</v>
      </c>
      <c r="AB306" s="373" t="s">
        <v>919</v>
      </c>
      <c r="AC306" s="1277"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9" t="s">
        <v>1414</v>
      </c>
      <c r="E308" s="24">
        <v>45938</v>
      </c>
      <c r="F308" s="366" t="s">
        <v>59</v>
      </c>
      <c r="G308" s="1154"/>
      <c r="H308" s="572">
        <v>193</v>
      </c>
      <c r="I308" s="1062" t="s">
        <v>593</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60" t="s">
        <v>56</v>
      </c>
      <c r="E311" s="299">
        <v>45959</v>
      </c>
      <c r="F311" s="298" t="s">
        <v>1259</v>
      </c>
      <c r="G311" s="492" t="s">
        <v>1421</v>
      </c>
      <c r="H311" s="666">
        <v>89</v>
      </c>
      <c r="I311" s="1157" t="s">
        <v>593</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60" t="s">
        <v>56</v>
      </c>
      <c r="E312" s="742">
        <v>45959</v>
      </c>
      <c r="F312" s="743" t="s">
        <v>1259</v>
      </c>
      <c r="G312" s="743" t="s">
        <v>1424</v>
      </c>
      <c r="H312" s="754">
        <v>83</v>
      </c>
      <c r="I312" s="1157" t="s">
        <v>593</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60" t="s">
        <v>56</v>
      </c>
      <c r="E314" s="299">
        <v>45959</v>
      </c>
      <c r="F314" s="298" t="s">
        <v>948</v>
      </c>
      <c r="G314" s="492"/>
      <c r="H314" s="300">
        <v>89</v>
      </c>
      <c r="I314" s="1157" t="s">
        <v>593</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1" t="s">
        <v>1242</v>
      </c>
      <c r="C315" s="742">
        <v>46052</v>
      </c>
      <c r="D315" s="1162"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9"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5"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8" t="s">
        <v>360</v>
      </c>
      <c r="H325" s="369">
        <v>82</v>
      </c>
      <c r="I325" s="369" t="s">
        <v>593</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AB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A290:AB295 T154:T158 K1:K25 AA7:AB11 K268:K285 AA268:AB286 AA222:AA227 S149:S161 AA153:AB158 S289:S296 AB222:AB250 AB252:AB260"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2"/>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F4">
        <v>1049</v>
      </c>
      <c r="G4">
        <v>1049</v>
      </c>
      <c r="J4" s="12" t="s">
        <v>1448</v>
      </c>
      <c r="K4" t="s">
        <v>48</v>
      </c>
      <c r="N4" s="12" t="s">
        <v>1448</v>
      </c>
      <c r="O4" t="s">
        <v>1449</v>
      </c>
      <c r="P4" t="s">
        <v>1450</v>
      </c>
      <c r="Q4" t="s">
        <v>1451</v>
      </c>
      <c r="R4" t="s">
        <v>473</v>
      </c>
    </row>
    <row r="5" spans="1:18">
      <c r="A5" t="s">
        <v>296</v>
      </c>
      <c r="D5">
        <v>1426</v>
      </c>
      <c r="E5">
        <v>1190</v>
      </c>
      <c r="F5">
        <v>23</v>
      </c>
      <c r="G5">
        <v>2639</v>
      </c>
      <c r="J5" t="s">
        <v>1189</v>
      </c>
      <c r="K5">
        <v>6147</v>
      </c>
      <c r="N5" t="s">
        <v>1189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1452</v>
      </c>
      <c r="K7">
        <v>0</v>
      </c>
      <c r="N7" t="s">
        <v>1209</v>
      </c>
      <c r="O7">
        <v>3158</v>
      </c>
      <c r="P7">
        <v>21322</v>
      </c>
      <c r="Q7">
        <v>12406</v>
      </c>
      <c r="R7">
        <v>36886</v>
      </c>
    </row>
    <row r="8" spans="1:18">
      <c r="A8" t="s">
        <v>308</v>
      </c>
      <c r="C8">
        <v>241</v>
      </c>
      <c r="D8">
        <v>366</v>
      </c>
      <c r="E8">
        <v>202</v>
      </c>
      <c r="F8">
        <v>120</v>
      </c>
      <c r="G8">
        <v>929</v>
      </c>
      <c r="J8" t="s">
        <v>1209</v>
      </c>
      <c r="K8">
        <v>3629</v>
      </c>
      <c r="N8" t="s">
        <v>1214</v>
      </c>
      <c r="P8">
        <v>4135</v>
      </c>
      <c r="Q8">
        <v>7641</v>
      </c>
      <c r="R8">
        <v>11776</v>
      </c>
    </row>
    <row r="9" spans="1:18">
      <c r="A9" t="s">
        <v>177</v>
      </c>
      <c r="E9">
        <v>106</v>
      </c>
      <c r="G9">
        <v>106</v>
      </c>
      <c r="J9" t="s">
        <v>1214</v>
      </c>
      <c r="K9">
        <v>0</v>
      </c>
      <c r="N9" t="s">
        <v>1453</v>
      </c>
      <c r="O9">
        <v>7188</v>
      </c>
      <c r="P9">
        <v>23895</v>
      </c>
      <c r="Q9">
        <v>13411</v>
      </c>
      <c r="R9">
        <v>44494</v>
      </c>
    </row>
    <row r="10" spans="1:18">
      <c r="A10" t="s">
        <v>181</v>
      </c>
      <c r="C10">
        <v>534</v>
      </c>
      <c r="D10">
        <v>460</v>
      </c>
      <c r="E10">
        <v>886</v>
      </c>
      <c r="F10">
        <v>202</v>
      </c>
      <c r="G10">
        <v>2082</v>
      </c>
      <c r="J10" t="s">
        <v>1217</v>
      </c>
      <c r="K10">
        <v>933</v>
      </c>
      <c r="N10" t="s">
        <v>989</v>
      </c>
      <c r="O10">
        <v>6561</v>
      </c>
      <c r="P10">
        <v>14625</v>
      </c>
      <c r="Q10">
        <v>17060</v>
      </c>
      <c r="R10">
        <v>38246</v>
      </c>
    </row>
    <row r="11" spans="1:18">
      <c r="A11" t="s">
        <v>427</v>
      </c>
      <c r="C11">
        <v>1990</v>
      </c>
      <c r="D11">
        <v>1045</v>
      </c>
      <c r="G11">
        <v>3035</v>
      </c>
      <c r="J11" t="s">
        <v>1453</v>
      </c>
      <c r="K11">
        <v>4129</v>
      </c>
      <c r="N11" t="s">
        <v>916</v>
      </c>
      <c r="P11">
        <v>5968</v>
      </c>
      <c r="Q11">
        <v>20002</v>
      </c>
      <c r="R11">
        <v>25970</v>
      </c>
    </row>
    <row r="12" spans="1:18">
      <c r="A12" t="s">
        <v>473</v>
      </c>
      <c r="B12">
        <v>2677</v>
      </c>
      <c r="C12">
        <v>2967</v>
      </c>
      <c r="D12">
        <v>3297</v>
      </c>
      <c r="E12">
        <v>2384</v>
      </c>
      <c r="F12">
        <v>1394</v>
      </c>
      <c r="G12">
        <v>12719</v>
      </c>
      <c r="J12" t="s">
        <v>989</v>
      </c>
      <c r="K12">
        <v>7128</v>
      </c>
      <c r="N12" t="s">
        <v>1198</v>
      </c>
      <c r="O12">
        <v>2073</v>
      </c>
      <c r="P12">
        <v>6882</v>
      </c>
      <c r="Q12">
        <v>7027</v>
      </c>
      <c r="R12">
        <v>15982</v>
      </c>
    </row>
    <row r="13" spans="1:18">
      <c r="J13" t="s">
        <v>1454</v>
      </c>
      <c r="K13">
        <v>2298</v>
      </c>
      <c r="N13" t="s">
        <v>473</v>
      </c>
      <c r="O13">
        <v>50898</v>
      </c>
      <c r="P13">
        <v>153120</v>
      </c>
      <c r="Q13">
        <v>118737</v>
      </c>
      <c r="R13">
        <v>322755</v>
      </c>
    </row>
    <row r="14" spans="1:18">
      <c r="J14" t="s">
        <v>916</v>
      </c>
      <c r="K14">
        <v>13034</v>
      </c>
    </row>
    <row r="15" spans="1:18">
      <c r="A15" s="12" t="s">
        <v>1445</v>
      </c>
      <c r="B15" s="12" t="s">
        <v>1444</v>
      </c>
      <c r="J15" t="s">
        <v>472</v>
      </c>
      <c r="K15">
        <v>4828</v>
      </c>
    </row>
    <row r="16" spans="1:18">
      <c r="A16" s="12" t="s">
        <v>1446</v>
      </c>
      <c r="B16" s="48">
        <v>45705</v>
      </c>
      <c r="C16" s="48">
        <v>45706</v>
      </c>
      <c r="D16" s="48">
        <v>45707</v>
      </c>
      <c r="E16" s="48">
        <v>45708</v>
      </c>
      <c r="F16" s="48">
        <v>45709</v>
      </c>
      <c r="G16" t="s">
        <v>473</v>
      </c>
      <c r="J16" t="s">
        <v>1198</v>
      </c>
      <c r="K16">
        <v>6718</v>
      </c>
    </row>
    <row r="17" spans="1:11">
      <c r="A17" t="s">
        <v>294</v>
      </c>
      <c r="E17">
        <v>547</v>
      </c>
      <c r="F17">
        <v>792</v>
      </c>
      <c r="G17">
        <v>1339</v>
      </c>
      <c r="J17" t="s">
        <v>903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1458</v>
      </c>
    </row>
    <row r="217" spans="1:7">
      <c r="A217" t="s">
        <v>366</v>
      </c>
      <c r="D217">
        <v>1373</v>
      </c>
      <c r="E217">
        <v>3928</v>
      </c>
      <c r="F217">
        <v>1528</v>
      </c>
      <c r="G217">
        <v>6829</v>
      </c>
    </row>
    <row r="218" spans="1:7">
      <c r="A218" t="s">
        <v>1459</v>
      </c>
      <c r="E218">
        <v>1016</v>
      </c>
      <c r="G218">
        <v>1016</v>
      </c>
    </row>
    <row r="219" spans="1:7">
      <c r="A219" t="s">
        <v>435</v>
      </c>
      <c r="E219">
        <v>706</v>
      </c>
      <c r="G219">
        <v>706</v>
      </c>
    </row>
    <row r="220" spans="1:7">
      <c r="A220" t="s">
        <v>1460</v>
      </c>
      <c r="F220">
        <v>583</v>
      </c>
      <c r="G220">
        <v>583</v>
      </c>
    </row>
    <row r="221" spans="1:7">
      <c r="A221" t="s">
        <v>473</v>
      </c>
      <c r="B221">
        <v>7728</v>
      </c>
      <c r="C221">
        <v>5573</v>
      </c>
      <c r="D221">
        <v>6879</v>
      </c>
      <c r="E221">
        <v>18825</v>
      </c>
      <c r="F221">
        <v>4269</v>
      </c>
      <c r="G221">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1462</v>
      </c>
    </row>
    <row r="245" spans="1:7">
      <c r="A245" t="s">
        <v>1463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1464</v>
      </c>
      <c r="E254">
        <v>0</v>
      </c>
      <c r="G254">
        <v>0</v>
      </c>
    </row>
    <row r="255" spans="1:7">
      <c r="A255" t="s">
        <v>147</v>
      </c>
      <c r="E255">
        <v>195</v>
      </c>
      <c r="G255">
        <v>195</v>
      </c>
    </row>
    <row r="256" spans="1:7">
      <c r="A256" t="s">
        <v>265</v>
      </c>
      <c r="F256">
        <v>0</v>
      </c>
      <c r="G256">
        <v>0</v>
      </c>
    </row>
    <row r="257" spans="1:7">
      <c r="A257" t="s">
        <v>1465</v>
      </c>
    </row>
    <row r="258" spans="1:7">
      <c r="A258" t="s">
        <v>473</v>
      </c>
      <c r="B258">
        <v>6288</v>
      </c>
      <c r="C258">
        <v>10704</v>
      </c>
      <c r="D258">
        <v>15537</v>
      </c>
      <c r="E258">
        <v>4598</v>
      </c>
      <c r="F258">
        <v>4133</v>
      </c>
      <c r="G258">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1467</v>
      </c>
    </row>
    <row r="448" spans="1:7">
      <c r="A448" t="s">
        <v>1468</v>
      </c>
    </row>
    <row r="449" spans="1:7">
      <c r="A449" t="s">
        <v>400</v>
      </c>
      <c r="E449">
        <v>201</v>
      </c>
      <c r="F449">
        <v>30</v>
      </c>
      <c r="G449">
        <v>231</v>
      </c>
    </row>
    <row r="450" spans="1:7">
      <c r="A450" t="s">
        <v>153</v>
      </c>
      <c r="E450">
        <v>1580</v>
      </c>
      <c r="G450">
        <v>1580</v>
      </c>
    </row>
    <row r="451" spans="1:7">
      <c r="A451" t="s">
        <v>1469</v>
      </c>
      <c r="F451">
        <v>151</v>
      </c>
      <c r="G451">
        <v>151</v>
      </c>
    </row>
    <row r="452" spans="1:7">
      <c r="A452" t="s">
        <v>473</v>
      </c>
      <c r="C452">
        <v>1866</v>
      </c>
      <c r="D452">
        <v>2445</v>
      </c>
      <c r="E452">
        <v>5402</v>
      </c>
      <c r="F452">
        <v>3784</v>
      </c>
      <c r="G452">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1470</v>
      </c>
      <c r="E472">
        <v>260</v>
      </c>
      <c r="F472">
        <v>129</v>
      </c>
      <c r="G472">
        <v>389</v>
      </c>
    </row>
    <row r="473" spans="1:7">
      <c r="A473" t="s">
        <v>1471</v>
      </c>
    </row>
    <row r="474" spans="1:7">
      <c r="A474" t="s">
        <v>473</v>
      </c>
      <c r="B474">
        <v>4596</v>
      </c>
      <c r="C474">
        <v>3924</v>
      </c>
      <c r="D474">
        <v>3428</v>
      </c>
      <c r="E474">
        <v>1980</v>
      </c>
      <c r="F474">
        <v>1544</v>
      </c>
      <c r="G47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1472</v>
      </c>
    </row>
    <row r="488" spans="1:7">
      <c r="A488" t="s">
        <v>1473</v>
      </c>
    </row>
    <row r="489" spans="1:7">
      <c r="A489" t="s">
        <v>1474</v>
      </c>
    </row>
    <row r="490" spans="1:7">
      <c r="A490" t="s">
        <v>1475</v>
      </c>
    </row>
    <row r="491" spans="1:7">
      <c r="A491" t="s">
        <v>1476</v>
      </c>
    </row>
    <row r="492" spans="1:7">
      <c r="A492" t="s">
        <v>473</v>
      </c>
      <c r="B492">
        <v>2983</v>
      </c>
      <c r="C492">
        <v>3593</v>
      </c>
      <c r="D492">
        <v>3943</v>
      </c>
      <c r="E492">
        <v>711</v>
      </c>
      <c r="F492">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1477</v>
      </c>
      <c r="B506">
        <v>6</v>
      </c>
      <c r="G506">
        <v>6</v>
      </c>
    </row>
    <row r="507" spans="1:7">
      <c r="A507" t="s">
        <v>1478</v>
      </c>
    </row>
    <row r="508" spans="1:7">
      <c r="A508" t="s">
        <v>505</v>
      </c>
    </row>
    <row r="509" spans="1:7">
      <c r="A509" t="s">
        <v>223</v>
      </c>
      <c r="D509">
        <v>610</v>
      </c>
      <c r="E509">
        <v>2523</v>
      </c>
      <c r="G509">
        <v>3133</v>
      </c>
    </row>
    <row r="510" spans="1:7">
      <c r="A510" t="s">
        <v>1479</v>
      </c>
    </row>
    <row r="511" spans="1:7">
      <c r="A511" t="s">
        <v>473</v>
      </c>
      <c r="B511">
        <v>3758</v>
      </c>
      <c r="C511">
        <v>3342</v>
      </c>
      <c r="D511">
        <v>2404</v>
      </c>
      <c r="E511">
        <v>3965</v>
      </c>
      <c r="F511">
        <v>437</v>
      </c>
      <c r="G511">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1480</v>
      </c>
      <c r="B523">
        <v>155</v>
      </c>
      <c r="G523">
        <v>155</v>
      </c>
    </row>
    <row r="524" spans="1:7">
      <c r="A524" t="s">
        <v>1481</v>
      </c>
    </row>
    <row r="525" spans="1:7">
      <c r="A525" t="s">
        <v>473</v>
      </c>
      <c r="B525">
        <v>2363</v>
      </c>
      <c r="C525">
        <v>2146</v>
      </c>
      <c r="D525">
        <v>2345</v>
      </c>
      <c r="E525">
        <v>1790</v>
      </c>
      <c r="G52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1482</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1483</v>
      </c>
    </row>
    <row r="659" spans="1:7">
      <c r="A659" t="s">
        <v>130</v>
      </c>
      <c r="F659">
        <v>391</v>
      </c>
      <c r="G659">
        <v>391</v>
      </c>
    </row>
    <row r="660" spans="1:7">
      <c r="A660" t="s">
        <v>473</v>
      </c>
      <c r="B660">
        <v>2410</v>
      </c>
      <c r="C660">
        <v>3698</v>
      </c>
      <c r="D660">
        <v>2288</v>
      </c>
      <c r="E660">
        <v>861</v>
      </c>
      <c r="F660">
        <v>544</v>
      </c>
      <c r="G660">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1484</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1484</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1086</v>
      </c>
    </row>
    <row r="701" spans="1:7">
      <c r="A701" t="s">
        <v>473</v>
      </c>
      <c r="B701">
        <v>3421</v>
      </c>
      <c r="C701">
        <v>4269</v>
      </c>
      <c r="D701">
        <v>5361</v>
      </c>
      <c r="E701">
        <v>3598</v>
      </c>
      <c r="F701">
        <v>1314</v>
      </c>
      <c r="G701">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1086</v>
      </c>
      <c r="D717">
        <v>1491</v>
      </c>
      <c r="E717">
        <v>1549</v>
      </c>
      <c r="G717">
        <v>3040</v>
      </c>
    </row>
    <row r="718" spans="1:7">
      <c r="A718" t="s">
        <v>1485</v>
      </c>
    </row>
    <row r="719" spans="1:7">
      <c r="A719" t="s">
        <v>988</v>
      </c>
      <c r="E719">
        <v>903</v>
      </c>
      <c r="G719">
        <v>903</v>
      </c>
    </row>
    <row r="720" spans="1:7">
      <c r="A720" t="s">
        <v>142</v>
      </c>
      <c r="F720">
        <v>285</v>
      </c>
      <c r="G720">
        <v>285</v>
      </c>
    </row>
    <row r="721" spans="1:7">
      <c r="A721" t="s">
        <v>473</v>
      </c>
      <c r="C721">
        <v>992</v>
      </c>
      <c r="D721">
        <v>6977</v>
      </c>
      <c r="E721">
        <v>2557</v>
      </c>
      <c r="F721">
        <v>538</v>
      </c>
      <c r="G721">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1484</v>
      </c>
      <c r="B728">
        <v>2498</v>
      </c>
      <c r="C728">
        <v>1192</v>
      </c>
      <c r="D728">
        <v>1925</v>
      </c>
      <c r="G728">
        <v>5615</v>
      </c>
    </row>
    <row r="729" spans="1:7">
      <c r="A729" t="s">
        <v>509</v>
      </c>
      <c r="E729">
        <v>443</v>
      </c>
      <c r="G729">
        <v>443</v>
      </c>
    </row>
    <row r="730" spans="1:7">
      <c r="A730" t="s">
        <v>1086</v>
      </c>
      <c r="B730">
        <v>918</v>
      </c>
      <c r="G730">
        <v>918</v>
      </c>
    </row>
    <row r="731" spans="1:7">
      <c r="A731" t="s">
        <v>988</v>
      </c>
      <c r="B731">
        <v>254</v>
      </c>
      <c r="C731">
        <v>1686</v>
      </c>
      <c r="D731">
        <v>611</v>
      </c>
      <c r="G731">
        <v>2551</v>
      </c>
    </row>
    <row r="732" spans="1:7">
      <c r="A732" t="s">
        <v>142</v>
      </c>
      <c r="E732">
        <v>82</v>
      </c>
      <c r="G732">
        <v>82</v>
      </c>
    </row>
    <row r="733" spans="1:7">
      <c r="A733" t="s">
        <v>254</v>
      </c>
      <c r="C733">
        <v>329</v>
      </c>
      <c r="D733">
        <v>333</v>
      </c>
      <c r="G733">
        <v>662</v>
      </c>
    </row>
    <row r="734" spans="1:7">
      <c r="A734" t="s">
        <v>1029</v>
      </c>
      <c r="D734">
        <v>740</v>
      </c>
      <c r="G734">
        <v>740</v>
      </c>
    </row>
    <row r="735" spans="1:7">
      <c r="A735" t="s">
        <v>255</v>
      </c>
      <c r="E735">
        <v>267</v>
      </c>
      <c r="G735">
        <v>267</v>
      </c>
    </row>
    <row r="736" spans="1:7">
      <c r="A736" t="s">
        <v>896</v>
      </c>
      <c r="D736">
        <v>307</v>
      </c>
      <c r="E736">
        <v>920</v>
      </c>
      <c r="F736">
        <v>610</v>
      </c>
      <c r="G736">
        <v>1837</v>
      </c>
    </row>
    <row r="737" spans="1:7">
      <c r="A737" t="s">
        <v>473</v>
      </c>
      <c r="B737">
        <v>3670</v>
      </c>
      <c r="C737">
        <v>3207</v>
      </c>
      <c r="D737">
        <v>4215</v>
      </c>
      <c r="E737">
        <v>2293</v>
      </c>
      <c r="F737">
        <v>819</v>
      </c>
      <c r="G73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1484</v>
      </c>
    </row>
    <row r="748" spans="1:7">
      <c r="A748" t="s">
        <v>988</v>
      </c>
      <c r="D748">
        <v>250</v>
      </c>
      <c r="G748">
        <v>250</v>
      </c>
    </row>
    <row r="749" spans="1:7">
      <c r="A749" t="s">
        <v>1029</v>
      </c>
      <c r="B749">
        <v>1238</v>
      </c>
      <c r="C749">
        <v>1531</v>
      </c>
      <c r="D749">
        <v>1250</v>
      </c>
      <c r="E749">
        <v>361</v>
      </c>
      <c r="G749">
        <v>4380</v>
      </c>
    </row>
    <row r="750" spans="1:7">
      <c r="A750" t="s">
        <v>255</v>
      </c>
      <c r="B750">
        <v>711</v>
      </c>
      <c r="G750">
        <v>711</v>
      </c>
    </row>
    <row r="751" spans="1:7">
      <c r="A751" t="s">
        <v>1486</v>
      </c>
      <c r="D751">
        <v>75</v>
      </c>
      <c r="G751">
        <v>75</v>
      </c>
    </row>
    <row r="752" spans="1:7">
      <c r="A752" t="s">
        <v>993</v>
      </c>
      <c r="C752">
        <v>1808</v>
      </c>
      <c r="E752">
        <v>1204</v>
      </c>
      <c r="G752">
        <v>3012</v>
      </c>
    </row>
    <row r="753" spans="1:7">
      <c r="A753" t="s">
        <v>132</v>
      </c>
      <c r="C753">
        <v>251</v>
      </c>
      <c r="D753">
        <v>253</v>
      </c>
      <c r="E753">
        <v>1076</v>
      </c>
      <c r="G753">
        <v>1580</v>
      </c>
    </row>
    <row r="754" spans="1:7">
      <c r="A754" t="s">
        <v>896</v>
      </c>
      <c r="B754">
        <v>829</v>
      </c>
      <c r="D754">
        <v>863</v>
      </c>
      <c r="E754">
        <v>499</v>
      </c>
      <c r="F754">
        <v>475</v>
      </c>
      <c r="G754">
        <v>2666</v>
      </c>
    </row>
    <row r="755" spans="1:7">
      <c r="A755" t="s">
        <v>1021</v>
      </c>
      <c r="E755">
        <v>754</v>
      </c>
      <c r="G755">
        <v>754</v>
      </c>
    </row>
    <row r="756" spans="1:7">
      <c r="A756" t="s">
        <v>995</v>
      </c>
      <c r="E756">
        <v>562</v>
      </c>
      <c r="G756">
        <v>562</v>
      </c>
    </row>
    <row r="757" spans="1:7">
      <c r="A757" t="s">
        <v>473</v>
      </c>
      <c r="B757">
        <v>2820</v>
      </c>
      <c r="C757">
        <v>3809</v>
      </c>
      <c r="D757">
        <v>2830</v>
      </c>
      <c r="E757">
        <v>4553</v>
      </c>
      <c r="F757">
        <v>545</v>
      </c>
      <c r="G75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1029</v>
      </c>
    </row>
    <row r="769" spans="1:7">
      <c r="A769" t="s">
        <v>993</v>
      </c>
    </row>
    <row r="770" spans="1:7">
      <c r="A770" t="s">
        <v>132</v>
      </c>
      <c r="C770">
        <v>120</v>
      </c>
      <c r="D770">
        <v>190</v>
      </c>
      <c r="G770">
        <v>310</v>
      </c>
    </row>
    <row r="771" spans="1:7">
      <c r="A771" t="s">
        <v>896</v>
      </c>
      <c r="B771">
        <v>839</v>
      </c>
      <c r="D771">
        <v>616</v>
      </c>
      <c r="E771">
        <v>969</v>
      </c>
      <c r="F771">
        <v>552</v>
      </c>
      <c r="G771">
        <v>2976</v>
      </c>
    </row>
    <row r="772" spans="1:7">
      <c r="A772" t="s">
        <v>1021</v>
      </c>
      <c r="B772">
        <v>1285</v>
      </c>
      <c r="G772">
        <v>1285</v>
      </c>
    </row>
    <row r="773" spans="1:7">
      <c r="A773" t="s">
        <v>995</v>
      </c>
      <c r="B773">
        <v>978</v>
      </c>
      <c r="C773">
        <v>675</v>
      </c>
      <c r="D773">
        <v>170</v>
      </c>
      <c r="G773">
        <v>1823</v>
      </c>
    </row>
    <row r="774" spans="1:7">
      <c r="A774" t="s">
        <v>431</v>
      </c>
      <c r="B774">
        <v>153</v>
      </c>
      <c r="D774">
        <v>260</v>
      </c>
      <c r="G774">
        <v>413</v>
      </c>
    </row>
    <row r="775" spans="1:7">
      <c r="A775" t="s">
        <v>1487</v>
      </c>
      <c r="B775">
        <v>329</v>
      </c>
      <c r="C775">
        <v>427</v>
      </c>
      <c r="D775">
        <v>537</v>
      </c>
      <c r="E775">
        <v>646</v>
      </c>
      <c r="F775">
        <v>793</v>
      </c>
      <c r="G775">
        <v>2732</v>
      </c>
    </row>
    <row r="776" spans="1:7">
      <c r="A776" t="s">
        <v>1118</v>
      </c>
      <c r="B776">
        <v>335</v>
      </c>
      <c r="G776">
        <v>335</v>
      </c>
    </row>
    <row r="777" spans="1:7">
      <c r="A777" t="s">
        <v>1488</v>
      </c>
      <c r="B777">
        <v>415</v>
      </c>
      <c r="C777">
        <v>291</v>
      </c>
      <c r="F777">
        <v>755</v>
      </c>
      <c r="G777">
        <v>1461</v>
      </c>
    </row>
    <row r="778" spans="1:7">
      <c r="A778" t="s">
        <v>1004</v>
      </c>
      <c r="C778">
        <v>1231</v>
      </c>
      <c r="D778">
        <v>1538</v>
      </c>
      <c r="E778">
        <v>1377</v>
      </c>
      <c r="G778">
        <v>4146</v>
      </c>
    </row>
    <row r="779" spans="1:7">
      <c r="A779" t="s">
        <v>1010</v>
      </c>
      <c r="D779">
        <v>1205</v>
      </c>
      <c r="E779">
        <v>1000</v>
      </c>
      <c r="G779">
        <v>2205</v>
      </c>
    </row>
    <row r="780" spans="1:7">
      <c r="A780" t="s">
        <v>952</v>
      </c>
      <c r="D780">
        <v>240</v>
      </c>
      <c r="E780">
        <v>504</v>
      </c>
      <c r="G780">
        <v>744</v>
      </c>
    </row>
    <row r="781" spans="1:7">
      <c r="A781" t="s">
        <v>1489</v>
      </c>
      <c r="F781">
        <v>4135</v>
      </c>
      <c r="G781">
        <v>4135</v>
      </c>
    </row>
    <row r="782" spans="1:7">
      <c r="A782" t="s">
        <v>1351</v>
      </c>
      <c r="F782">
        <v>551</v>
      </c>
      <c r="G782">
        <v>551</v>
      </c>
    </row>
    <row r="783" spans="1:7">
      <c r="A783" t="s">
        <v>1490</v>
      </c>
    </row>
    <row r="784" spans="1:7">
      <c r="A784" t="s">
        <v>473</v>
      </c>
      <c r="B784">
        <v>4394</v>
      </c>
      <c r="C784">
        <v>2968</v>
      </c>
      <c r="D784">
        <v>5524</v>
      </c>
      <c r="E784">
        <v>5070</v>
      </c>
      <c r="F784">
        <v>6786</v>
      </c>
      <c r="G78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896</v>
      </c>
      <c r="B795">
        <v>1375</v>
      </c>
      <c r="C795">
        <v>1016</v>
      </c>
      <c r="D795">
        <v>312</v>
      </c>
      <c r="E795">
        <v>1304</v>
      </c>
      <c r="F795">
        <v>617</v>
      </c>
      <c r="G795">
        <v>4624</v>
      </c>
    </row>
    <row r="796" spans="1:7">
      <c r="A796" t="s">
        <v>1021</v>
      </c>
    </row>
    <row r="797" spans="1:7">
      <c r="A797" t="s">
        <v>1488</v>
      </c>
      <c r="B797">
        <v>1418</v>
      </c>
      <c r="C797">
        <v>701</v>
      </c>
      <c r="E797">
        <v>614</v>
      </c>
      <c r="F797">
        <v>486</v>
      </c>
      <c r="G797">
        <v>3219</v>
      </c>
    </row>
    <row r="798" spans="1:7">
      <c r="A798" t="s">
        <v>1004</v>
      </c>
      <c r="B798">
        <v>600</v>
      </c>
      <c r="G798">
        <v>600</v>
      </c>
    </row>
    <row r="799" spans="1:7">
      <c r="A799" t="s">
        <v>1010</v>
      </c>
      <c r="B799">
        <v>1002</v>
      </c>
      <c r="C799">
        <v>268</v>
      </c>
      <c r="G799">
        <v>1270</v>
      </c>
    </row>
    <row r="800" spans="1:7">
      <c r="A800" t="s">
        <v>952</v>
      </c>
      <c r="B800">
        <v>80</v>
      </c>
      <c r="G800">
        <v>80</v>
      </c>
    </row>
    <row r="801" spans="1:7">
      <c r="A801" t="s">
        <v>1489</v>
      </c>
      <c r="B801">
        <v>2251</v>
      </c>
      <c r="C801">
        <v>2014</v>
      </c>
      <c r="D801">
        <v>1868</v>
      </c>
      <c r="E801">
        <v>2157</v>
      </c>
      <c r="F801">
        <v>2953</v>
      </c>
      <c r="G801">
        <v>11243</v>
      </c>
    </row>
    <row r="802" spans="1:7">
      <c r="A802" t="s">
        <v>1351</v>
      </c>
      <c r="B802">
        <v>454</v>
      </c>
      <c r="C802">
        <v>251</v>
      </c>
      <c r="D802">
        <v>224</v>
      </c>
      <c r="E802">
        <v>789</v>
      </c>
      <c r="G802">
        <v>1718</v>
      </c>
    </row>
    <row r="803" spans="1:7">
      <c r="A803" t="s">
        <v>1223</v>
      </c>
      <c r="C803">
        <v>1253</v>
      </c>
      <c r="D803">
        <v>1351</v>
      </c>
      <c r="E803">
        <v>443</v>
      </c>
      <c r="G803">
        <v>3047</v>
      </c>
    </row>
    <row r="804" spans="1:7">
      <c r="A804" t="s">
        <v>999</v>
      </c>
      <c r="C804">
        <v>1850</v>
      </c>
      <c r="D804">
        <v>1276</v>
      </c>
      <c r="E804">
        <v>1479</v>
      </c>
      <c r="G804">
        <v>4605</v>
      </c>
    </row>
    <row r="805" spans="1:7">
      <c r="A805" t="s">
        <v>1045</v>
      </c>
      <c r="D805">
        <v>1118</v>
      </c>
      <c r="E805">
        <v>1472</v>
      </c>
      <c r="G805">
        <v>2590</v>
      </c>
    </row>
    <row r="806" spans="1:7">
      <c r="A806" t="s">
        <v>1041</v>
      </c>
      <c r="E806">
        <v>1393</v>
      </c>
      <c r="G806">
        <v>1393</v>
      </c>
    </row>
    <row r="807" spans="1:7">
      <c r="A807" t="s">
        <v>473</v>
      </c>
      <c r="B807">
        <v>7888</v>
      </c>
      <c r="C807">
        <v>8152</v>
      </c>
      <c r="D807">
        <v>7103</v>
      </c>
      <c r="E807">
        <v>10576</v>
      </c>
      <c r="F807">
        <v>4760</v>
      </c>
      <c r="G80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896</v>
      </c>
      <c r="B819">
        <v>768</v>
      </c>
      <c r="C819">
        <v>1014</v>
      </c>
      <c r="G819">
        <v>1782</v>
      </c>
    </row>
    <row r="820" spans="1:7">
      <c r="A820" t="s">
        <v>1488</v>
      </c>
      <c r="B820">
        <v>225</v>
      </c>
      <c r="C820">
        <v>1287</v>
      </c>
      <c r="D820">
        <v>1185</v>
      </c>
      <c r="E820">
        <v>508</v>
      </c>
      <c r="G820">
        <v>3205</v>
      </c>
    </row>
    <row r="821" spans="1:7">
      <c r="A821" t="s">
        <v>1010</v>
      </c>
      <c r="D821">
        <v>334</v>
      </c>
      <c r="G821">
        <v>334</v>
      </c>
    </row>
    <row r="822" spans="1:7">
      <c r="A822" t="s">
        <v>1489</v>
      </c>
      <c r="C822">
        <v>216</v>
      </c>
      <c r="G822">
        <v>216</v>
      </c>
    </row>
    <row r="823" spans="1:7">
      <c r="A823" t="s">
        <v>1351</v>
      </c>
      <c r="B823">
        <v>1088</v>
      </c>
      <c r="C823">
        <v>557</v>
      </c>
      <c r="D823">
        <v>512</v>
      </c>
      <c r="E823">
        <v>369</v>
      </c>
      <c r="G823">
        <v>2526</v>
      </c>
    </row>
    <row r="824" spans="1:7">
      <c r="A824" t="s">
        <v>1223</v>
      </c>
      <c r="B824">
        <v>192</v>
      </c>
      <c r="G824">
        <v>192</v>
      </c>
    </row>
    <row r="825" spans="1:7">
      <c r="A825" t="s">
        <v>1045</v>
      </c>
      <c r="B825">
        <v>1174</v>
      </c>
      <c r="C825">
        <v>1597</v>
      </c>
      <c r="D825">
        <v>308</v>
      </c>
      <c r="G825">
        <v>3079</v>
      </c>
    </row>
    <row r="826" spans="1:7">
      <c r="A826" t="s">
        <v>1041</v>
      </c>
      <c r="B826">
        <v>1545</v>
      </c>
      <c r="C826">
        <v>995</v>
      </c>
      <c r="G826">
        <v>2540</v>
      </c>
    </row>
    <row r="827" spans="1:7">
      <c r="A827" t="s">
        <v>954</v>
      </c>
      <c r="D827">
        <v>333</v>
      </c>
      <c r="G827">
        <v>333</v>
      </c>
    </row>
    <row r="828" spans="1:7">
      <c r="A828" t="s">
        <v>1491</v>
      </c>
      <c r="D828">
        <v>160</v>
      </c>
      <c r="G828">
        <v>160</v>
      </c>
    </row>
    <row r="829" spans="1:7">
      <c r="A829" t="s">
        <v>584</v>
      </c>
      <c r="D829">
        <v>1282</v>
      </c>
      <c r="E829">
        <v>980</v>
      </c>
      <c r="G829">
        <v>2262</v>
      </c>
    </row>
    <row r="830" spans="1:7">
      <c r="A830" t="s">
        <v>1342</v>
      </c>
    </row>
    <row r="831" spans="1:7">
      <c r="A831" t="s">
        <v>473</v>
      </c>
      <c r="B831">
        <v>5232</v>
      </c>
      <c r="C831">
        <v>5991</v>
      </c>
      <c r="D831">
        <v>4240</v>
      </c>
      <c r="E831">
        <v>3081</v>
      </c>
      <c r="F831">
        <v>268</v>
      </c>
      <c r="G831">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896</v>
      </c>
      <c r="D839">
        <v>986</v>
      </c>
      <c r="G839">
        <v>986</v>
      </c>
    </row>
    <row r="840" spans="1:7">
      <c r="A840" t="s">
        <v>1488</v>
      </c>
      <c r="B840">
        <v>916</v>
      </c>
      <c r="C840">
        <v>144</v>
      </c>
      <c r="G840">
        <v>1060</v>
      </c>
    </row>
    <row r="841" spans="1:7">
      <c r="A841" t="s">
        <v>1045</v>
      </c>
    </row>
    <row r="842" spans="1:7">
      <c r="A842" t="s">
        <v>1041</v>
      </c>
    </row>
    <row r="843" spans="1:7">
      <c r="A843" t="s">
        <v>584</v>
      </c>
      <c r="B843">
        <v>828</v>
      </c>
      <c r="C843">
        <v>150</v>
      </c>
      <c r="E843">
        <v>688</v>
      </c>
      <c r="G843">
        <v>1666</v>
      </c>
    </row>
    <row r="844" spans="1:7">
      <c r="A844" t="s">
        <v>1492</v>
      </c>
      <c r="B844">
        <v>233</v>
      </c>
      <c r="G844">
        <v>233</v>
      </c>
    </row>
    <row r="845" spans="1:7">
      <c r="A845" t="s">
        <v>1051</v>
      </c>
      <c r="B845">
        <v>1768</v>
      </c>
      <c r="C845">
        <v>510</v>
      </c>
      <c r="G845">
        <v>2278</v>
      </c>
    </row>
    <row r="846" spans="1:7">
      <c r="A846" t="s">
        <v>1413</v>
      </c>
      <c r="B846">
        <v>220</v>
      </c>
      <c r="C846">
        <v>435</v>
      </c>
      <c r="D846">
        <v>227</v>
      </c>
      <c r="E846">
        <v>487</v>
      </c>
      <c r="F846">
        <v>123</v>
      </c>
      <c r="G846">
        <v>1492</v>
      </c>
    </row>
    <row r="847" spans="1:7">
      <c r="A847" t="s">
        <v>902</v>
      </c>
      <c r="B847">
        <v>60</v>
      </c>
      <c r="C847">
        <v>219</v>
      </c>
      <c r="G847">
        <v>279</v>
      </c>
    </row>
    <row r="848" spans="1:7">
      <c r="A848" t="s">
        <v>1142</v>
      </c>
      <c r="D848">
        <v>240</v>
      </c>
      <c r="G848">
        <v>240</v>
      </c>
    </row>
    <row r="849" spans="1:7">
      <c r="A849" t="s">
        <v>1493</v>
      </c>
      <c r="C849">
        <v>1603</v>
      </c>
      <c r="D849">
        <v>791</v>
      </c>
      <c r="E849">
        <v>2803</v>
      </c>
      <c r="G849">
        <v>5197</v>
      </c>
    </row>
    <row r="850" spans="1:7">
      <c r="A850" t="s">
        <v>909</v>
      </c>
      <c r="C850">
        <v>927</v>
      </c>
      <c r="D850">
        <v>1221</v>
      </c>
      <c r="E850">
        <v>1023</v>
      </c>
      <c r="G850">
        <v>3171</v>
      </c>
    </row>
    <row r="851" spans="1:7">
      <c r="A851" t="s">
        <v>1055</v>
      </c>
      <c r="C851">
        <v>974</v>
      </c>
      <c r="D851">
        <v>1312</v>
      </c>
      <c r="E851">
        <v>359</v>
      </c>
      <c r="G851">
        <v>2645</v>
      </c>
    </row>
    <row r="852" spans="1:7">
      <c r="A852" t="s">
        <v>1043</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954</v>
      </c>
    </row>
    <row r="865" spans="1:7">
      <c r="A865" t="s">
        <v>1413</v>
      </c>
      <c r="C865">
        <v>413</v>
      </c>
      <c r="D865">
        <v>190</v>
      </c>
      <c r="E865">
        <v>1194</v>
      </c>
      <c r="F865">
        <v>306</v>
      </c>
      <c r="G865">
        <v>2103</v>
      </c>
    </row>
    <row r="866" spans="1:7">
      <c r="A866" t="s">
        <v>1493</v>
      </c>
      <c r="B866">
        <v>3343</v>
      </c>
      <c r="C866">
        <v>714</v>
      </c>
      <c r="D866">
        <v>2013</v>
      </c>
      <c r="E866">
        <v>1500</v>
      </c>
      <c r="F866">
        <v>1933</v>
      </c>
      <c r="G866">
        <v>9503</v>
      </c>
    </row>
    <row r="867" spans="1:7">
      <c r="A867" t="s">
        <v>909</v>
      </c>
      <c r="B867">
        <v>1100</v>
      </c>
      <c r="C867">
        <v>527</v>
      </c>
      <c r="D867">
        <v>553</v>
      </c>
      <c r="G867">
        <v>2180</v>
      </c>
    </row>
    <row r="868" spans="1:7">
      <c r="A868" t="s">
        <v>1055</v>
      </c>
      <c r="C868">
        <v>230</v>
      </c>
      <c r="G868">
        <v>230</v>
      </c>
    </row>
    <row r="869" spans="1:7">
      <c r="A869" t="s">
        <v>1043</v>
      </c>
      <c r="B869">
        <v>853</v>
      </c>
      <c r="G869">
        <v>853</v>
      </c>
    </row>
    <row r="870" spans="1:7">
      <c r="A870" t="s">
        <v>915</v>
      </c>
      <c r="B870">
        <v>1186</v>
      </c>
      <c r="C870">
        <v>1564</v>
      </c>
      <c r="D870">
        <v>1012</v>
      </c>
      <c r="E870">
        <v>588</v>
      </c>
      <c r="G870">
        <v>4350</v>
      </c>
    </row>
    <row r="871" spans="1:7">
      <c r="A871" t="s">
        <v>1049</v>
      </c>
      <c r="C871">
        <v>1007</v>
      </c>
      <c r="D871">
        <v>1672</v>
      </c>
      <c r="E871">
        <v>1544</v>
      </c>
      <c r="G871">
        <v>4223</v>
      </c>
    </row>
    <row r="872" spans="1:7">
      <c r="A872" t="s">
        <v>1084</v>
      </c>
      <c r="C872">
        <v>1182</v>
      </c>
      <c r="D872">
        <v>1604</v>
      </c>
      <c r="E872">
        <v>1268</v>
      </c>
      <c r="G872">
        <v>4054</v>
      </c>
    </row>
    <row r="873" spans="1:7">
      <c r="A873" t="s">
        <v>931</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896</v>
      </c>
    </row>
    <row r="886" spans="1:7">
      <c r="A886" t="s">
        <v>431</v>
      </c>
      <c r="B886">
        <v>188</v>
      </c>
      <c r="C886">
        <v>140</v>
      </c>
      <c r="G886">
        <v>328</v>
      </c>
    </row>
    <row r="887" spans="1:7">
      <c r="A887" t="s">
        <v>954</v>
      </c>
      <c r="B887">
        <v>270</v>
      </c>
      <c r="C887">
        <v>60</v>
      </c>
      <c r="G887">
        <v>330</v>
      </c>
    </row>
    <row r="888" spans="1:7">
      <c r="A888" t="s">
        <v>1051</v>
      </c>
    </row>
    <row r="889" spans="1:7">
      <c r="A889" t="s">
        <v>1413</v>
      </c>
      <c r="B889">
        <v>203</v>
      </c>
      <c r="C889">
        <v>996</v>
      </c>
      <c r="D889">
        <v>1147</v>
      </c>
      <c r="E889">
        <v>1053</v>
      </c>
      <c r="F889">
        <v>955</v>
      </c>
      <c r="G889">
        <v>4354</v>
      </c>
    </row>
    <row r="890" spans="1:7">
      <c r="A890" t="s">
        <v>1493</v>
      </c>
      <c r="B890">
        <v>820</v>
      </c>
      <c r="C890">
        <v>2077</v>
      </c>
      <c r="D890">
        <v>1096</v>
      </c>
      <c r="G890">
        <v>3993</v>
      </c>
    </row>
    <row r="891" spans="1:7">
      <c r="A891" t="s">
        <v>909</v>
      </c>
      <c r="C891">
        <v>1647</v>
      </c>
      <c r="D891">
        <v>343</v>
      </c>
      <c r="G891">
        <v>1990</v>
      </c>
    </row>
    <row r="892" spans="1:7">
      <c r="A892" t="s">
        <v>1049</v>
      </c>
      <c r="B892">
        <v>587</v>
      </c>
      <c r="C892">
        <v>115</v>
      </c>
      <c r="G892">
        <v>702</v>
      </c>
    </row>
    <row r="893" spans="1:7">
      <c r="A893" t="s">
        <v>1053</v>
      </c>
      <c r="C893">
        <v>1509</v>
      </c>
      <c r="D893">
        <v>1087</v>
      </c>
      <c r="E893">
        <v>777</v>
      </c>
      <c r="G893">
        <v>3373</v>
      </c>
    </row>
    <row r="894" spans="1:7">
      <c r="A894" t="s">
        <v>1084</v>
      </c>
      <c r="B894">
        <v>1310</v>
      </c>
      <c r="G894">
        <v>1310</v>
      </c>
    </row>
    <row r="895" spans="1:7">
      <c r="A895" t="s">
        <v>931</v>
      </c>
      <c r="F895">
        <v>168</v>
      </c>
      <c r="G895">
        <v>168</v>
      </c>
    </row>
    <row r="896" spans="1:7">
      <c r="A896" t="s">
        <v>913</v>
      </c>
      <c r="B896">
        <v>1323</v>
      </c>
      <c r="C896">
        <v>1516</v>
      </c>
      <c r="D896">
        <v>790</v>
      </c>
      <c r="E896">
        <v>930</v>
      </c>
      <c r="F896">
        <v>408</v>
      </c>
      <c r="G896">
        <v>4967</v>
      </c>
    </row>
    <row r="897" spans="1:7">
      <c r="A897" t="s">
        <v>1494</v>
      </c>
      <c r="B897">
        <v>1224</v>
      </c>
      <c r="C897">
        <v>988</v>
      </c>
      <c r="D897">
        <v>2316</v>
      </c>
      <c r="E897">
        <v>2066</v>
      </c>
      <c r="G897">
        <v>6594</v>
      </c>
    </row>
    <row r="898" spans="1:7">
      <c r="A898" t="s">
        <v>1047</v>
      </c>
      <c r="C898">
        <v>1678</v>
      </c>
      <c r="E898">
        <v>394</v>
      </c>
      <c r="G898">
        <v>2072</v>
      </c>
    </row>
    <row r="899" spans="1:7">
      <c r="A899" t="s">
        <v>907</v>
      </c>
      <c r="D899">
        <v>3179</v>
      </c>
      <c r="G899">
        <v>3179</v>
      </c>
    </row>
    <row r="900" spans="1:7">
      <c r="A900" t="s">
        <v>1138</v>
      </c>
      <c r="E900">
        <v>978</v>
      </c>
      <c r="G900">
        <v>978</v>
      </c>
    </row>
    <row r="901" spans="1:7">
      <c r="A901" t="s">
        <v>1150</v>
      </c>
      <c r="E901">
        <v>502</v>
      </c>
      <c r="G901">
        <v>502</v>
      </c>
    </row>
    <row r="902" spans="1:7">
      <c r="A902" t="s">
        <v>821</v>
      </c>
      <c r="E902">
        <v>346</v>
      </c>
      <c r="G902">
        <v>346</v>
      </c>
    </row>
    <row r="903" spans="1:7">
      <c r="A903" t="s">
        <v>473</v>
      </c>
      <c r="B903">
        <v>6492</v>
      </c>
      <c r="C903">
        <v>10726</v>
      </c>
      <c r="D903">
        <v>10129</v>
      </c>
      <c r="E903">
        <v>7046</v>
      </c>
      <c r="F903">
        <v>1591</v>
      </c>
      <c r="G903">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row>
    <row r="909" spans="1:7">
      <c r="A909" t="s">
        <v>142</v>
      </c>
    </row>
    <row r="910" spans="1:7">
      <c r="A910" t="s">
        <v>896</v>
      </c>
    </row>
    <row r="911" spans="1:7">
      <c r="A911" t="s">
        <v>1351</v>
      </c>
      <c r="F911">
        <v>569</v>
      </c>
      <c r="G911">
        <v>569</v>
      </c>
    </row>
    <row r="912" spans="1:7">
      <c r="A912" t="s">
        <v>1413</v>
      </c>
    </row>
    <row r="913" spans="1:7">
      <c r="A913" t="s">
        <v>902</v>
      </c>
      <c r="D913">
        <v>150</v>
      </c>
      <c r="G913">
        <v>150</v>
      </c>
    </row>
    <row r="914" spans="1:7">
      <c r="A914" t="s">
        <v>915</v>
      </c>
    </row>
    <row r="915" spans="1:7">
      <c r="A915" t="s">
        <v>1084</v>
      </c>
      <c r="B915">
        <v>701</v>
      </c>
      <c r="G915">
        <v>701</v>
      </c>
    </row>
    <row r="916" spans="1:7">
      <c r="A916" t="s">
        <v>931</v>
      </c>
      <c r="B916">
        <v>463</v>
      </c>
      <c r="C916">
        <v>633</v>
      </c>
      <c r="D916">
        <v>625</v>
      </c>
      <c r="G916">
        <v>1721</v>
      </c>
    </row>
    <row r="917" spans="1:7">
      <c r="A917" t="s">
        <v>913</v>
      </c>
    </row>
    <row r="918" spans="1:7">
      <c r="A918" t="s">
        <v>907</v>
      </c>
      <c r="B918">
        <v>882</v>
      </c>
      <c r="C918">
        <v>1072</v>
      </c>
      <c r="D918">
        <v>1034</v>
      </c>
      <c r="E918">
        <v>209</v>
      </c>
      <c r="G918">
        <v>3197</v>
      </c>
    </row>
    <row r="919" spans="1:7">
      <c r="A919" t="s">
        <v>1138</v>
      </c>
      <c r="B919">
        <v>1420</v>
      </c>
      <c r="C919">
        <v>990</v>
      </c>
      <c r="D919">
        <v>549</v>
      </c>
      <c r="G919">
        <v>2959</v>
      </c>
    </row>
    <row r="920" spans="1:7">
      <c r="A920" t="s">
        <v>1150</v>
      </c>
      <c r="B920">
        <v>259</v>
      </c>
      <c r="C920">
        <v>1087</v>
      </c>
      <c r="D920">
        <v>2206</v>
      </c>
      <c r="E920">
        <v>453</v>
      </c>
      <c r="G920">
        <v>4005</v>
      </c>
    </row>
    <row r="921" spans="1:7">
      <c r="A921" t="s">
        <v>821</v>
      </c>
      <c r="C921">
        <v>379</v>
      </c>
      <c r="D921">
        <v>208</v>
      </c>
      <c r="G921">
        <v>587</v>
      </c>
    </row>
    <row r="922" spans="1:7">
      <c r="A922" t="s">
        <v>1062</v>
      </c>
      <c r="B922">
        <v>579</v>
      </c>
      <c r="C922">
        <v>1120</v>
      </c>
      <c r="D922">
        <v>1488</v>
      </c>
      <c r="E922">
        <v>954</v>
      </c>
      <c r="G922">
        <v>4141</v>
      </c>
    </row>
    <row r="923" spans="1:7">
      <c r="A923" t="s">
        <v>1495</v>
      </c>
      <c r="B923">
        <v>365</v>
      </c>
      <c r="G923">
        <v>365</v>
      </c>
    </row>
    <row r="924" spans="1:7">
      <c r="A924" t="s">
        <v>938</v>
      </c>
      <c r="B924">
        <v>207</v>
      </c>
      <c r="G924">
        <v>207</v>
      </c>
    </row>
    <row r="925" spans="1:7">
      <c r="A925" t="s">
        <v>1238</v>
      </c>
      <c r="C925">
        <v>1691</v>
      </c>
      <c r="D925">
        <v>1998</v>
      </c>
      <c r="E925">
        <v>760</v>
      </c>
      <c r="F925">
        <v>3975</v>
      </c>
      <c r="G925">
        <v>8424</v>
      </c>
    </row>
    <row r="926" spans="1:7">
      <c r="A926" t="s">
        <v>1153</v>
      </c>
      <c r="D926">
        <v>1031</v>
      </c>
      <c r="G926">
        <v>1031</v>
      </c>
    </row>
    <row r="927" spans="1:7">
      <c r="A927" t="s">
        <v>929</v>
      </c>
      <c r="E927">
        <v>1063</v>
      </c>
      <c r="F927">
        <v>1263</v>
      </c>
      <c r="G927">
        <v>2326</v>
      </c>
    </row>
    <row r="928" spans="1:7">
      <c r="A928" t="s">
        <v>1415</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1285</v>
      </c>
      <c r="F932">
        <v>2948</v>
      </c>
      <c r="G932">
        <v>2948</v>
      </c>
    </row>
    <row r="933" spans="1:7">
      <c r="A933" t="s">
        <v>473</v>
      </c>
      <c r="B933">
        <v>8142</v>
      </c>
      <c r="C933">
        <v>11254</v>
      </c>
      <c r="D933">
        <v>13276</v>
      </c>
      <c r="E933">
        <v>5812</v>
      </c>
      <c r="F933">
        <v>9206</v>
      </c>
      <c r="G933">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row>
    <row r="939" spans="1:7">
      <c r="A939" t="s">
        <v>1342</v>
      </c>
    </row>
    <row r="940" spans="1:7">
      <c r="A940" t="s">
        <v>1413</v>
      </c>
      <c r="B940">
        <v>560</v>
      </c>
      <c r="G940">
        <v>560</v>
      </c>
    </row>
    <row r="941" spans="1:7">
      <c r="A941" t="s">
        <v>915</v>
      </c>
    </row>
    <row r="942" spans="1:7">
      <c r="A942" t="s">
        <v>1084</v>
      </c>
      <c r="B942">
        <v>138</v>
      </c>
      <c r="G942">
        <v>138</v>
      </c>
    </row>
    <row r="943" spans="1:7">
      <c r="A943" t="s">
        <v>913</v>
      </c>
    </row>
    <row r="944" spans="1:7">
      <c r="A944" t="s">
        <v>907</v>
      </c>
      <c r="B944">
        <v>96</v>
      </c>
      <c r="G944">
        <v>96</v>
      </c>
    </row>
    <row r="945" spans="1:7">
      <c r="A945" t="s">
        <v>1138</v>
      </c>
      <c r="B945">
        <v>632</v>
      </c>
      <c r="G945">
        <v>632</v>
      </c>
    </row>
    <row r="946" spans="1:7">
      <c r="A946" t="s">
        <v>1150</v>
      </c>
      <c r="B946">
        <v>558</v>
      </c>
      <c r="G946">
        <v>558</v>
      </c>
    </row>
    <row r="947" spans="1:7">
      <c r="A947" t="s">
        <v>821</v>
      </c>
      <c r="B947">
        <v>562</v>
      </c>
      <c r="D947">
        <v>474</v>
      </c>
      <c r="E947">
        <v>606</v>
      </c>
      <c r="F947">
        <v>322</v>
      </c>
      <c r="G947">
        <v>1964</v>
      </c>
    </row>
    <row r="948" spans="1:7">
      <c r="A948" t="s">
        <v>1153</v>
      </c>
      <c r="B948">
        <v>1351</v>
      </c>
      <c r="D948">
        <v>890</v>
      </c>
      <c r="G948">
        <v>2241</v>
      </c>
    </row>
    <row r="949" spans="1:7">
      <c r="A949" t="s">
        <v>1285</v>
      </c>
      <c r="B949">
        <v>4084</v>
      </c>
      <c r="D949">
        <v>242</v>
      </c>
      <c r="G949">
        <v>4326</v>
      </c>
    </row>
    <row r="950" spans="1:7">
      <c r="A950" t="s">
        <v>1496</v>
      </c>
      <c r="B950">
        <v>748</v>
      </c>
      <c r="C950">
        <v>1062</v>
      </c>
      <c r="G950">
        <v>1810</v>
      </c>
    </row>
    <row r="951" spans="1:7">
      <c r="A951" t="s">
        <v>824</v>
      </c>
      <c r="B951">
        <v>435</v>
      </c>
      <c r="E951">
        <v>1123</v>
      </c>
      <c r="G951">
        <v>1558</v>
      </c>
    </row>
    <row r="952" spans="1:7">
      <c r="A952" t="s">
        <v>1059</v>
      </c>
      <c r="D952">
        <v>1580</v>
      </c>
      <c r="E952">
        <v>1258</v>
      </c>
      <c r="G952">
        <v>2838</v>
      </c>
    </row>
    <row r="953" spans="1:7">
      <c r="A953" t="s">
        <v>1057</v>
      </c>
      <c r="D953">
        <v>877</v>
      </c>
      <c r="E953">
        <v>814</v>
      </c>
      <c r="G953">
        <v>1691</v>
      </c>
    </row>
    <row r="954" spans="1:7">
      <c r="A954" t="s">
        <v>613</v>
      </c>
      <c r="D954">
        <v>711</v>
      </c>
      <c r="E954">
        <v>325</v>
      </c>
      <c r="F954">
        <v>430</v>
      </c>
      <c r="G954">
        <v>1466</v>
      </c>
    </row>
    <row r="955" spans="1:7">
      <c r="A955" t="s">
        <v>856</v>
      </c>
      <c r="D955">
        <v>1486</v>
      </c>
      <c r="E955">
        <v>2912</v>
      </c>
      <c r="F955">
        <v>2125</v>
      </c>
      <c r="G955">
        <v>6523</v>
      </c>
    </row>
    <row r="956" spans="1:7">
      <c r="A956" t="s">
        <v>1428</v>
      </c>
      <c r="D956">
        <v>1264</v>
      </c>
      <c r="E956">
        <v>1281</v>
      </c>
      <c r="G956">
        <v>2545</v>
      </c>
    </row>
    <row r="957" spans="1:7">
      <c r="A957" t="s">
        <v>1497</v>
      </c>
    </row>
    <row r="958" spans="1:7">
      <c r="A958" t="s">
        <v>1289</v>
      </c>
      <c r="D958">
        <v>3678</v>
      </c>
      <c r="E958">
        <v>3382</v>
      </c>
      <c r="G958">
        <v>7060</v>
      </c>
    </row>
    <row r="959" spans="1:7">
      <c r="A959" t="s">
        <v>1498</v>
      </c>
      <c r="F959">
        <v>1505</v>
      </c>
      <c r="G959">
        <v>1505</v>
      </c>
    </row>
    <row r="960" spans="1:7">
      <c r="A960" t="s">
        <v>1336</v>
      </c>
      <c r="E960">
        <v>424</v>
      </c>
      <c r="G960">
        <v>424</v>
      </c>
    </row>
    <row r="961" spans="1:7">
      <c r="A961" t="s">
        <v>1291</v>
      </c>
      <c r="E961">
        <v>598</v>
      </c>
      <c r="G961">
        <v>598</v>
      </c>
    </row>
    <row r="962" spans="1:7">
      <c r="A962" t="s">
        <v>473</v>
      </c>
      <c r="B962">
        <v>9164</v>
      </c>
      <c r="C962">
        <v>1062</v>
      </c>
      <c r="D962">
        <v>11202</v>
      </c>
      <c r="E962">
        <v>12723</v>
      </c>
      <c r="F962">
        <v>4382</v>
      </c>
      <c r="G962">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1413</v>
      </c>
      <c r="C970">
        <v>17</v>
      </c>
      <c r="G970">
        <v>17</v>
      </c>
    </row>
    <row r="971" spans="1:7">
      <c r="A971" t="s">
        <v>1084</v>
      </c>
    </row>
    <row r="972" spans="1:7">
      <c r="A972" t="s">
        <v>1150</v>
      </c>
      <c r="B972">
        <v>127</v>
      </c>
      <c r="G972">
        <v>127</v>
      </c>
    </row>
    <row r="973" spans="1:7">
      <c r="A973" t="s">
        <v>821</v>
      </c>
      <c r="B973">
        <v>420</v>
      </c>
      <c r="G973">
        <v>420</v>
      </c>
    </row>
    <row r="974" spans="1:7">
      <c r="A974" t="s">
        <v>1153</v>
      </c>
    </row>
    <row r="975" spans="1:7">
      <c r="A975" t="s">
        <v>824</v>
      </c>
      <c r="C975">
        <v>1917</v>
      </c>
      <c r="E975">
        <v>272</v>
      </c>
      <c r="G975">
        <v>2189</v>
      </c>
    </row>
    <row r="976" spans="1:7">
      <c r="A976" t="s">
        <v>1057</v>
      </c>
      <c r="B976">
        <v>956</v>
      </c>
      <c r="G976">
        <v>956</v>
      </c>
    </row>
    <row r="977" spans="1:7">
      <c r="A977" t="s">
        <v>613</v>
      </c>
      <c r="E977">
        <v>195</v>
      </c>
      <c r="G977">
        <v>195</v>
      </c>
    </row>
    <row r="978" spans="1:7">
      <c r="A978" t="s">
        <v>856</v>
      </c>
      <c r="B978">
        <v>1449</v>
      </c>
      <c r="G978">
        <v>1449</v>
      </c>
    </row>
    <row r="979" spans="1:7">
      <c r="A979" t="s">
        <v>1428</v>
      </c>
      <c r="B979">
        <v>1662</v>
      </c>
      <c r="C979">
        <v>2684</v>
      </c>
      <c r="F979">
        <v>51</v>
      </c>
      <c r="G979">
        <v>4397</v>
      </c>
    </row>
    <row r="980" spans="1:7">
      <c r="A980" t="s">
        <v>1287</v>
      </c>
      <c r="B980">
        <v>5466</v>
      </c>
      <c r="E980">
        <v>2252</v>
      </c>
      <c r="G980">
        <v>7718</v>
      </c>
    </row>
    <row r="981" spans="1:7">
      <c r="A981" t="s">
        <v>1498</v>
      </c>
      <c r="B981">
        <v>907</v>
      </c>
      <c r="G981">
        <v>907</v>
      </c>
    </row>
    <row r="982" spans="1:7">
      <c r="A982" t="s">
        <v>1336</v>
      </c>
      <c r="E982">
        <v>313</v>
      </c>
      <c r="F982">
        <v>3007</v>
      </c>
      <c r="G982">
        <v>3320</v>
      </c>
    </row>
    <row r="983" spans="1:7">
      <c r="A983" t="s">
        <v>1291</v>
      </c>
      <c r="B983">
        <v>1498</v>
      </c>
      <c r="C983">
        <v>3613</v>
      </c>
      <c r="E983">
        <v>1027</v>
      </c>
      <c r="F983">
        <v>490</v>
      </c>
      <c r="G983">
        <v>6628</v>
      </c>
    </row>
    <row r="984" spans="1:7">
      <c r="A984" t="s">
        <v>1499</v>
      </c>
      <c r="B984">
        <v>1505</v>
      </c>
      <c r="C984">
        <v>1518</v>
      </c>
      <c r="D984">
        <v>1968</v>
      </c>
      <c r="E984">
        <v>345</v>
      </c>
      <c r="F984">
        <v>375</v>
      </c>
      <c r="G984">
        <v>5711</v>
      </c>
    </row>
    <row r="985" spans="1:7">
      <c r="A985" t="s">
        <v>1091</v>
      </c>
      <c r="B985">
        <v>1471</v>
      </c>
      <c r="G985">
        <v>1471</v>
      </c>
    </row>
    <row r="986" spans="1:7">
      <c r="A986" t="s">
        <v>1088</v>
      </c>
      <c r="B986">
        <v>762</v>
      </c>
      <c r="C986">
        <v>1530</v>
      </c>
      <c r="D986">
        <v>954</v>
      </c>
      <c r="E986">
        <v>1603</v>
      </c>
      <c r="G986">
        <v>4849</v>
      </c>
    </row>
    <row r="987" spans="1:7">
      <c r="A987" t="s">
        <v>1094</v>
      </c>
      <c r="C987">
        <v>1679</v>
      </c>
      <c r="D987">
        <v>1429</v>
      </c>
      <c r="E987">
        <v>1624</v>
      </c>
      <c r="G987">
        <v>4732</v>
      </c>
    </row>
    <row r="988" spans="1:7">
      <c r="A988" t="s">
        <v>858</v>
      </c>
      <c r="C988">
        <v>2351</v>
      </c>
      <c r="D988">
        <v>1835</v>
      </c>
      <c r="E988">
        <v>2139</v>
      </c>
      <c r="F988">
        <v>789</v>
      </c>
      <c r="G988">
        <v>7114</v>
      </c>
    </row>
    <row r="989" spans="1:7">
      <c r="A989" t="s">
        <v>1500</v>
      </c>
      <c r="C989">
        <v>12</v>
      </c>
      <c r="G989">
        <v>12</v>
      </c>
    </row>
    <row r="990" spans="1:7">
      <c r="A990" t="s">
        <v>1501</v>
      </c>
      <c r="D990">
        <v>480</v>
      </c>
      <c r="F990">
        <v>448</v>
      </c>
      <c r="G990">
        <v>928</v>
      </c>
    </row>
    <row r="991" spans="1:7">
      <c r="A991" t="s">
        <v>1258</v>
      </c>
    </row>
    <row r="992" spans="1:7">
      <c r="A992" t="s">
        <v>1261</v>
      </c>
    </row>
    <row r="993" spans="1:7">
      <c r="A993" t="s">
        <v>1346</v>
      </c>
      <c r="C993">
        <v>136</v>
      </c>
      <c r="D993">
        <v>170</v>
      </c>
      <c r="F993">
        <v>15</v>
      </c>
      <c r="G993">
        <v>321</v>
      </c>
    </row>
    <row r="994" spans="1:7">
      <c r="A994" t="s">
        <v>1294</v>
      </c>
      <c r="E994">
        <v>1420</v>
      </c>
      <c r="F994">
        <v>3043</v>
      </c>
      <c r="G994">
        <v>4463</v>
      </c>
    </row>
    <row r="995" spans="1:7">
      <c r="A995" t="s">
        <v>1297</v>
      </c>
      <c r="E995">
        <v>2376</v>
      </c>
      <c r="F995">
        <v>1217</v>
      </c>
      <c r="G995">
        <v>3593</v>
      </c>
    </row>
    <row r="996" spans="1:7">
      <c r="A996" t="s">
        <v>1377</v>
      </c>
      <c r="F996">
        <v>1281</v>
      </c>
      <c r="G996">
        <v>1281</v>
      </c>
    </row>
    <row r="997" spans="1:7">
      <c r="A997" t="s">
        <v>473</v>
      </c>
      <c r="B997">
        <v>16669</v>
      </c>
      <c r="C997">
        <v>15577</v>
      </c>
      <c r="D997">
        <v>7386</v>
      </c>
      <c r="E997">
        <v>13736</v>
      </c>
      <c r="F997">
        <v>10987</v>
      </c>
      <c r="G9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1342</v>
      </c>
    </row>
    <row r="1008" spans="1:7">
      <c r="A1008" t="s">
        <v>931</v>
      </c>
    </row>
    <row r="1009" spans="1:7">
      <c r="A1009" t="s">
        <v>913</v>
      </c>
    </row>
    <row r="1010" spans="1:7">
      <c r="A1010" t="s">
        <v>907</v>
      </c>
    </row>
    <row r="1011" spans="1:7">
      <c r="A1011" t="s">
        <v>821</v>
      </c>
      <c r="D1011">
        <v>426</v>
      </c>
      <c r="G1011">
        <v>426</v>
      </c>
    </row>
    <row r="1012" spans="1:7">
      <c r="A1012" t="s">
        <v>929</v>
      </c>
    </row>
    <row r="1013" spans="1:7">
      <c r="A1013" t="s">
        <v>1417</v>
      </c>
    </row>
    <row r="1014" spans="1:7">
      <c r="A1014" t="s">
        <v>1423</v>
      </c>
      <c r="C1014">
        <v>1175</v>
      </c>
      <c r="G1014">
        <v>1175</v>
      </c>
    </row>
    <row r="1015" spans="1:7">
      <c r="A1015" t="s">
        <v>1420</v>
      </c>
      <c r="C1015">
        <v>996</v>
      </c>
      <c r="G1015">
        <v>996</v>
      </c>
    </row>
    <row r="1016" spans="1:7">
      <c r="A1016" t="s">
        <v>824</v>
      </c>
      <c r="B1016">
        <v>900</v>
      </c>
      <c r="G1016">
        <v>900</v>
      </c>
    </row>
    <row r="1017" spans="1:7">
      <c r="A1017" t="s">
        <v>1059</v>
      </c>
    </row>
    <row r="1018" spans="1:7">
      <c r="A1018" t="s">
        <v>1057</v>
      </c>
    </row>
    <row r="1019" spans="1:7">
      <c r="A1019" t="s">
        <v>1499</v>
      </c>
      <c r="B1019">
        <v>2805</v>
      </c>
      <c r="C1019">
        <v>1397</v>
      </c>
      <c r="G1019">
        <v>4202</v>
      </c>
    </row>
    <row r="1020" spans="1:7">
      <c r="A1020" t="s">
        <v>1091</v>
      </c>
      <c r="B1020">
        <v>665</v>
      </c>
      <c r="C1020">
        <v>1360</v>
      </c>
      <c r="D1020">
        <v>1024</v>
      </c>
      <c r="G1020">
        <v>3049</v>
      </c>
    </row>
    <row r="1021" spans="1:7">
      <c r="A1021" t="s">
        <v>1088</v>
      </c>
      <c r="B1021">
        <v>805</v>
      </c>
      <c r="G1021">
        <v>805</v>
      </c>
    </row>
    <row r="1022" spans="1:7">
      <c r="A1022" t="s">
        <v>1094</v>
      </c>
      <c r="B1022">
        <v>572</v>
      </c>
      <c r="G1022">
        <v>572</v>
      </c>
    </row>
    <row r="1023" spans="1:7">
      <c r="A1023" t="s">
        <v>1501</v>
      </c>
      <c r="B1023">
        <v>1718</v>
      </c>
      <c r="C1023">
        <v>2478</v>
      </c>
      <c r="D1023">
        <v>1567</v>
      </c>
      <c r="G1023">
        <v>5763</v>
      </c>
    </row>
    <row r="1024" spans="1:7">
      <c r="A1024" t="s">
        <v>1294</v>
      </c>
      <c r="C1024">
        <v>3411</v>
      </c>
      <c r="G1024">
        <v>3411</v>
      </c>
    </row>
    <row r="1025" spans="1:7">
      <c r="A1025" t="s">
        <v>1389</v>
      </c>
      <c r="B1025">
        <v>82</v>
      </c>
      <c r="G1025">
        <v>82</v>
      </c>
    </row>
    <row r="1026" spans="1:7">
      <c r="A1026" t="s">
        <v>1297</v>
      </c>
      <c r="C1026">
        <v>3311</v>
      </c>
      <c r="G1026">
        <v>3311</v>
      </c>
    </row>
    <row r="1027" spans="1:7">
      <c r="A1027" t="s">
        <v>1263</v>
      </c>
    </row>
    <row r="1028" spans="1:7">
      <c r="A1028" t="s">
        <v>1377</v>
      </c>
      <c r="C1028">
        <v>2568</v>
      </c>
      <c r="G1028">
        <v>2568</v>
      </c>
    </row>
    <row r="1029" spans="1:7">
      <c r="A1029" t="s">
        <v>1121</v>
      </c>
      <c r="B1029">
        <v>286</v>
      </c>
      <c r="C1029">
        <v>357</v>
      </c>
      <c r="D1029">
        <v>331</v>
      </c>
      <c r="G1029">
        <v>974</v>
      </c>
    </row>
    <row r="1030" spans="1:7">
      <c r="A1030" t="s">
        <v>1374</v>
      </c>
      <c r="B1030">
        <v>1655</v>
      </c>
      <c r="C1030">
        <v>2537</v>
      </c>
      <c r="G1030">
        <v>4192</v>
      </c>
    </row>
    <row r="1031" spans="1:7">
      <c r="A1031" t="s">
        <v>1279</v>
      </c>
      <c r="C1031">
        <v>2382</v>
      </c>
      <c r="G1031">
        <v>2382</v>
      </c>
    </row>
    <row r="1032" spans="1:7">
      <c r="A1032" t="s">
        <v>1097</v>
      </c>
      <c r="C1032">
        <v>1100</v>
      </c>
      <c r="D1032">
        <v>855</v>
      </c>
      <c r="G1032">
        <v>1955</v>
      </c>
    </row>
    <row r="1033" spans="1:7">
      <c r="A1033" t="s">
        <v>1502</v>
      </c>
      <c r="C1033">
        <v>486</v>
      </c>
      <c r="G1033">
        <v>486</v>
      </c>
    </row>
    <row r="1034" spans="1:7">
      <c r="A1034" t="s">
        <v>1300</v>
      </c>
      <c r="C1034">
        <v>3634</v>
      </c>
      <c r="G1034">
        <v>3634</v>
      </c>
    </row>
    <row r="1035" spans="1:7">
      <c r="A1035" t="s">
        <v>1503</v>
      </c>
      <c r="D1035">
        <v>955</v>
      </c>
      <c r="G1035">
        <v>955</v>
      </c>
    </row>
    <row r="1036" spans="1:7">
      <c r="A1036" t="s">
        <v>1504</v>
      </c>
    </row>
    <row r="1037" spans="1:7">
      <c r="A1037" t="s">
        <v>1269</v>
      </c>
    </row>
    <row r="1038" spans="1:7">
      <c r="A1038" t="s">
        <v>1426</v>
      </c>
    </row>
    <row r="1039" spans="1:7">
      <c r="A1039" t="s">
        <v>1265</v>
      </c>
    </row>
    <row r="1040" spans="1:7">
      <c r="A1040" t="s">
        <v>1267</v>
      </c>
    </row>
    <row r="1041" spans="1:7">
      <c r="A1041" t="s">
        <v>1271</v>
      </c>
    </row>
    <row r="1042" spans="1:7">
      <c r="A1042" t="s">
        <v>1273</v>
      </c>
    </row>
    <row r="1043" spans="1:7">
      <c r="A1043" t="s">
        <v>1274</v>
      </c>
    </row>
    <row r="1044" spans="1:7">
      <c r="A1044" t="s">
        <v>473</v>
      </c>
      <c r="B1044">
        <v>9488</v>
      </c>
      <c r="C1044">
        <v>27260</v>
      </c>
      <c r="D1044">
        <v>5158</v>
      </c>
      <c r="G104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1062</v>
      </c>
      <c r="C1051">
        <v>175</v>
      </c>
      <c r="G1051">
        <v>175</v>
      </c>
    </row>
    <row r="1052" spans="1:7">
      <c r="A1052" t="s">
        <v>1238</v>
      </c>
      <c r="B1052">
        <v>602</v>
      </c>
      <c r="C1052">
        <v>1069</v>
      </c>
      <c r="D1052">
        <v>1129</v>
      </c>
      <c r="E1052">
        <v>1041</v>
      </c>
      <c r="F1052">
        <v>1824</v>
      </c>
      <c r="G1052">
        <v>5665</v>
      </c>
    </row>
    <row r="1053" spans="1:7">
      <c r="A1053" t="s">
        <v>1423</v>
      </c>
      <c r="B1053">
        <v>1515</v>
      </c>
      <c r="G1053">
        <v>1515</v>
      </c>
    </row>
    <row r="1054" spans="1:7">
      <c r="A1054" t="s">
        <v>1287</v>
      </c>
      <c r="E1054">
        <v>64</v>
      </c>
      <c r="G1054">
        <v>64</v>
      </c>
    </row>
    <row r="1055" spans="1:7">
      <c r="A1055" t="s">
        <v>1289</v>
      </c>
    </row>
    <row r="1056" spans="1:7">
      <c r="A1056" t="s">
        <v>1091</v>
      </c>
      <c r="B1056">
        <v>1610</v>
      </c>
      <c r="G1056">
        <v>1610</v>
      </c>
    </row>
    <row r="1057" spans="1:7">
      <c r="A1057" t="s">
        <v>1088</v>
      </c>
    </row>
    <row r="1058" spans="1:7">
      <c r="A1058" t="s">
        <v>1294</v>
      </c>
      <c r="E1058">
        <v>52</v>
      </c>
      <c r="G1058">
        <v>52</v>
      </c>
    </row>
    <row r="1059" spans="1:7">
      <c r="A1059" t="s">
        <v>1377</v>
      </c>
      <c r="E1059">
        <v>489</v>
      </c>
      <c r="F1059">
        <v>2020</v>
      </c>
      <c r="G1059">
        <v>2509</v>
      </c>
    </row>
    <row r="1060" spans="1:7">
      <c r="A1060" t="s">
        <v>1374</v>
      </c>
      <c r="B1060">
        <v>2113</v>
      </c>
      <c r="D1060">
        <v>1677</v>
      </c>
      <c r="E1060">
        <v>1316</v>
      </c>
      <c r="G1060">
        <v>5106</v>
      </c>
    </row>
    <row r="1061" spans="1:7">
      <c r="A1061" t="s">
        <v>1279</v>
      </c>
      <c r="B1061">
        <v>3084</v>
      </c>
      <c r="G1061">
        <v>3084</v>
      </c>
    </row>
    <row r="1062" spans="1:7">
      <c r="A1062" t="s">
        <v>1097</v>
      </c>
      <c r="B1062">
        <v>1622</v>
      </c>
      <c r="C1062">
        <v>1131</v>
      </c>
      <c r="G1062">
        <v>2753</v>
      </c>
    </row>
    <row r="1063" spans="1:7">
      <c r="A1063" t="s">
        <v>1502</v>
      </c>
      <c r="B1063">
        <v>600</v>
      </c>
      <c r="C1063">
        <v>610</v>
      </c>
      <c r="D1063">
        <v>974</v>
      </c>
      <c r="G1063">
        <v>2184</v>
      </c>
    </row>
    <row r="1064" spans="1:7">
      <c r="A1064" t="s">
        <v>1300</v>
      </c>
      <c r="B1064">
        <v>3376</v>
      </c>
      <c r="G1064">
        <v>3376</v>
      </c>
    </row>
    <row r="1065" spans="1:7">
      <c r="A1065" t="s">
        <v>1503</v>
      </c>
      <c r="B1065">
        <v>1765</v>
      </c>
      <c r="C1065">
        <v>1153</v>
      </c>
      <c r="D1065">
        <v>383</v>
      </c>
      <c r="E1065">
        <v>490</v>
      </c>
      <c r="G1065">
        <v>3791</v>
      </c>
    </row>
    <row r="1066" spans="1:7">
      <c r="A1066" t="s">
        <v>1505</v>
      </c>
      <c r="B1066">
        <v>545</v>
      </c>
      <c r="C1066">
        <v>1172</v>
      </c>
      <c r="D1066">
        <v>1256</v>
      </c>
      <c r="E1066">
        <v>272</v>
      </c>
      <c r="F1066">
        <v>86</v>
      </c>
      <c r="G1066">
        <v>3331</v>
      </c>
    </row>
    <row r="1067" spans="1:7">
      <c r="A1067" t="s">
        <v>1333</v>
      </c>
      <c r="B1067">
        <v>1829</v>
      </c>
      <c r="C1067">
        <v>2302</v>
      </c>
      <c r="D1067">
        <v>694</v>
      </c>
      <c r="G1067">
        <v>4825</v>
      </c>
    </row>
    <row r="1068" spans="1:7">
      <c r="A1068" t="s">
        <v>1282</v>
      </c>
      <c r="B1068">
        <v>1391</v>
      </c>
      <c r="C1068">
        <v>2916</v>
      </c>
      <c r="D1068">
        <v>2430</v>
      </c>
      <c r="G1068">
        <v>6737</v>
      </c>
    </row>
    <row r="1069" spans="1:7">
      <c r="A1069" t="s">
        <v>1016</v>
      </c>
      <c r="D1069">
        <v>466</v>
      </c>
      <c r="E1069">
        <v>345</v>
      </c>
      <c r="G1069">
        <v>811</v>
      </c>
    </row>
    <row r="1070" spans="1:7">
      <c r="A1070" t="s">
        <v>1100</v>
      </c>
      <c r="E1070">
        <v>1431</v>
      </c>
      <c r="G1070">
        <v>1431</v>
      </c>
    </row>
    <row r="1071" spans="1:7">
      <c r="A1071" t="s">
        <v>1035</v>
      </c>
      <c r="D1071">
        <v>1379</v>
      </c>
      <c r="E1071">
        <v>1154</v>
      </c>
      <c r="G1071">
        <v>2533</v>
      </c>
    </row>
    <row r="1072" spans="1:7">
      <c r="A1072" t="s">
        <v>1276</v>
      </c>
      <c r="D1072">
        <v>243</v>
      </c>
      <c r="G1072">
        <v>243</v>
      </c>
    </row>
    <row r="1073" spans="1:7">
      <c r="A1073" t="s">
        <v>1506</v>
      </c>
      <c r="F1073">
        <v>385</v>
      </c>
      <c r="G1073">
        <v>385</v>
      </c>
    </row>
    <row r="1074" spans="1:7">
      <c r="A1074" t="s">
        <v>1507</v>
      </c>
    </row>
    <row r="1075" spans="1:7">
      <c r="A1075" t="s">
        <v>473</v>
      </c>
      <c r="B1075">
        <v>20575</v>
      </c>
      <c r="C1075">
        <v>10528</v>
      </c>
      <c r="D1075">
        <v>10631</v>
      </c>
      <c r="E1075">
        <v>6654</v>
      </c>
      <c r="F1075">
        <v>4537</v>
      </c>
      <c r="G107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1238</v>
      </c>
      <c r="B1081">
        <v>1283</v>
      </c>
      <c r="C1081">
        <v>442</v>
      </c>
      <c r="F1081">
        <v>706</v>
      </c>
      <c r="G1081">
        <v>2431</v>
      </c>
    </row>
    <row r="1082" spans="1:7">
      <c r="A1082" t="s">
        <v>1420</v>
      </c>
      <c r="C1082">
        <v>2203</v>
      </c>
      <c r="G1082">
        <v>2203</v>
      </c>
    </row>
    <row r="1083" spans="1:7">
      <c r="A1083" t="s">
        <v>1291</v>
      </c>
      <c r="E1083">
        <v>242</v>
      </c>
      <c r="G1083">
        <v>242</v>
      </c>
    </row>
    <row r="1084" spans="1:7">
      <c r="A1084" t="s">
        <v>1091</v>
      </c>
    </row>
    <row r="1085" spans="1:7">
      <c r="A1085" t="s">
        <v>1377</v>
      </c>
      <c r="B1085">
        <v>428</v>
      </c>
      <c r="G1085">
        <v>428</v>
      </c>
    </row>
    <row r="1086" spans="1:7">
      <c r="A1086" t="s">
        <v>1503</v>
      </c>
    </row>
    <row r="1087" spans="1:7">
      <c r="A1087" t="s">
        <v>1505</v>
      </c>
      <c r="C1087">
        <v>265</v>
      </c>
      <c r="D1087">
        <v>542</v>
      </c>
      <c r="E1087">
        <v>739</v>
      </c>
      <c r="G1087">
        <v>1546</v>
      </c>
    </row>
    <row r="1088" spans="1:7">
      <c r="A1088" t="s">
        <v>1333</v>
      </c>
      <c r="D1088">
        <v>91</v>
      </c>
      <c r="G1088">
        <v>91</v>
      </c>
    </row>
    <row r="1089" spans="1:7">
      <c r="A1089" t="s">
        <v>1016</v>
      </c>
      <c r="B1089">
        <v>1172</v>
      </c>
      <c r="G1089">
        <v>1172</v>
      </c>
    </row>
    <row r="1090" spans="1:7">
      <c r="A1090" t="s">
        <v>1100</v>
      </c>
      <c r="B1090">
        <v>1583</v>
      </c>
      <c r="C1090">
        <v>1325</v>
      </c>
      <c r="D1090">
        <v>621</v>
      </c>
      <c r="G1090">
        <v>3529</v>
      </c>
    </row>
    <row r="1091" spans="1:7">
      <c r="A1091" t="s">
        <v>1035</v>
      </c>
    </row>
    <row r="1092" spans="1:7">
      <c r="A1092" t="s">
        <v>1506</v>
      </c>
      <c r="B1092">
        <v>640</v>
      </c>
      <c r="C1092">
        <v>541</v>
      </c>
      <c r="D1092">
        <v>330</v>
      </c>
      <c r="E1092">
        <v>520</v>
      </c>
      <c r="F1092">
        <v>550</v>
      </c>
      <c r="G1092">
        <v>2581</v>
      </c>
    </row>
    <row r="1093" spans="1:7">
      <c r="A1093" t="s">
        <v>1312</v>
      </c>
      <c r="B1093">
        <v>2855</v>
      </c>
      <c r="C1093">
        <v>3343</v>
      </c>
      <c r="D1093">
        <v>931</v>
      </c>
      <c r="G1093">
        <v>7129</v>
      </c>
    </row>
    <row r="1094" spans="1:7">
      <c r="A1094" t="s">
        <v>1315</v>
      </c>
      <c r="C1094">
        <v>1743</v>
      </c>
      <c r="D1094">
        <v>522</v>
      </c>
      <c r="E1094">
        <v>1194</v>
      </c>
      <c r="F1094">
        <v>2811</v>
      </c>
      <c r="G1094">
        <v>6270</v>
      </c>
    </row>
    <row r="1095" spans="1:7">
      <c r="A1095" t="s">
        <v>1508</v>
      </c>
    </row>
    <row r="1096" spans="1:7">
      <c r="A1096" t="s">
        <v>1371</v>
      </c>
      <c r="C1096">
        <v>1640</v>
      </c>
      <c r="D1096">
        <v>1177</v>
      </c>
      <c r="G1096">
        <v>2817</v>
      </c>
    </row>
    <row r="1097" spans="1:7">
      <c r="A1097" t="s">
        <v>1303</v>
      </c>
      <c r="C1097">
        <v>1980</v>
      </c>
      <c r="D1097">
        <v>1251</v>
      </c>
      <c r="E1097">
        <v>3172</v>
      </c>
      <c r="G1097">
        <v>6403</v>
      </c>
    </row>
    <row r="1098" spans="1:7">
      <c r="A1098" t="s">
        <v>1309</v>
      </c>
      <c r="C1098">
        <v>1111</v>
      </c>
      <c r="D1098">
        <v>1373</v>
      </c>
      <c r="E1098">
        <v>1090</v>
      </c>
      <c r="F1098">
        <v>1204</v>
      </c>
      <c r="G1098">
        <v>4778</v>
      </c>
    </row>
    <row r="1099" spans="1:7">
      <c r="A1099" t="s">
        <v>1013</v>
      </c>
      <c r="C1099">
        <v>1500</v>
      </c>
      <c r="D1099">
        <v>1084</v>
      </c>
      <c r="G1099">
        <v>2584</v>
      </c>
    </row>
    <row r="1100" spans="1:7">
      <c r="A1100" t="s">
        <v>844</v>
      </c>
      <c r="D1100">
        <v>817</v>
      </c>
      <c r="E1100">
        <v>1820</v>
      </c>
      <c r="G1100">
        <v>2637</v>
      </c>
    </row>
    <row r="1101" spans="1:7">
      <c r="A1101" t="s">
        <v>1007</v>
      </c>
      <c r="E1101">
        <v>1351</v>
      </c>
      <c r="G1101">
        <v>1351</v>
      </c>
    </row>
    <row r="1102" spans="1:7">
      <c r="A1102" t="s">
        <v>850</v>
      </c>
      <c r="F1102">
        <v>1832</v>
      </c>
      <c r="G1102">
        <v>1832</v>
      </c>
    </row>
    <row r="1103" spans="1:7">
      <c r="A1103" t="s">
        <v>473</v>
      </c>
      <c r="B1103">
        <v>8198</v>
      </c>
      <c r="C1103">
        <v>16287</v>
      </c>
      <c r="D1103">
        <v>9098</v>
      </c>
      <c r="E1103">
        <v>10383</v>
      </c>
      <c r="F1103">
        <v>7356</v>
      </c>
      <c r="G1103">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1238</v>
      </c>
      <c r="B1109">
        <v>735</v>
      </c>
      <c r="G1109">
        <v>735</v>
      </c>
    </row>
    <row r="1110" spans="1:7">
      <c r="A1110" t="s">
        <v>1417</v>
      </c>
    </row>
    <row r="1111" spans="1:7">
      <c r="A1111" t="s">
        <v>1289</v>
      </c>
    </row>
    <row r="1112" spans="1:7">
      <c r="A1112" t="s">
        <v>1336</v>
      </c>
      <c r="E1112">
        <v>396</v>
      </c>
      <c r="G1112">
        <v>396</v>
      </c>
    </row>
    <row r="1113" spans="1:7">
      <c r="A1113" t="s">
        <v>1291</v>
      </c>
    </row>
    <row r="1114" spans="1:7">
      <c r="A1114" t="s">
        <v>1091</v>
      </c>
    </row>
    <row r="1115" spans="1:7">
      <c r="A1115" t="s">
        <v>1297</v>
      </c>
      <c r="B1115">
        <v>87</v>
      </c>
      <c r="G1115">
        <v>87</v>
      </c>
    </row>
    <row r="1116" spans="1:7">
      <c r="A1116" t="s">
        <v>1505</v>
      </c>
      <c r="B1116">
        <v>671</v>
      </c>
      <c r="C1116">
        <v>1204</v>
      </c>
      <c r="D1116">
        <v>1210</v>
      </c>
      <c r="E1116">
        <v>292</v>
      </c>
      <c r="G1116">
        <v>3377</v>
      </c>
    </row>
    <row r="1117" spans="1:7">
      <c r="A1117" t="s">
        <v>1333</v>
      </c>
      <c r="D1117">
        <v>320</v>
      </c>
      <c r="E1117">
        <v>652</v>
      </c>
      <c r="F1117">
        <v>780</v>
      </c>
      <c r="G1117">
        <v>1752</v>
      </c>
    </row>
    <row r="1118" spans="1:7">
      <c r="A1118" t="s">
        <v>1016</v>
      </c>
      <c r="D1118">
        <v>163</v>
      </c>
      <c r="G1118">
        <v>163</v>
      </c>
    </row>
    <row r="1119" spans="1:7">
      <c r="A1119" t="s">
        <v>1276</v>
      </c>
      <c r="D1119">
        <v>372</v>
      </c>
      <c r="F1119">
        <v>582</v>
      </c>
      <c r="G1119">
        <v>954</v>
      </c>
    </row>
    <row r="1120" spans="1:7">
      <c r="A1120" t="s">
        <v>1506</v>
      </c>
      <c r="B1120">
        <v>752</v>
      </c>
      <c r="C1120">
        <v>1249</v>
      </c>
      <c r="D1120">
        <v>235</v>
      </c>
      <c r="E1120">
        <v>563</v>
      </c>
      <c r="F1120">
        <v>483</v>
      </c>
      <c r="G1120">
        <v>3282</v>
      </c>
    </row>
    <row r="1121" spans="1:7">
      <c r="A1121" t="s">
        <v>1315</v>
      </c>
      <c r="D1121">
        <v>1049</v>
      </c>
      <c r="G1121">
        <v>1049</v>
      </c>
    </row>
    <row r="1122" spans="1:7">
      <c r="A1122" t="s">
        <v>1303</v>
      </c>
      <c r="B1122">
        <v>29</v>
      </c>
      <c r="G1122">
        <v>29</v>
      </c>
    </row>
    <row r="1123" spans="1:7">
      <c r="A1123" t="s">
        <v>1309</v>
      </c>
      <c r="F1123">
        <v>1235</v>
      </c>
      <c r="G1123">
        <v>1235</v>
      </c>
    </row>
    <row r="1124" spans="1:7">
      <c r="A1124" t="s">
        <v>1013</v>
      </c>
    </row>
    <row r="1125" spans="1:7">
      <c r="A1125" t="s">
        <v>1007</v>
      </c>
      <c r="B1125">
        <v>689</v>
      </c>
      <c r="C1125">
        <v>586</v>
      </c>
      <c r="D1125">
        <v>199</v>
      </c>
      <c r="G1125">
        <v>1474</v>
      </c>
    </row>
    <row r="1126" spans="1:7">
      <c r="A1126" t="s">
        <v>850</v>
      </c>
      <c r="C1126">
        <v>1164</v>
      </c>
      <c r="D1126">
        <v>308</v>
      </c>
      <c r="E1126">
        <v>892</v>
      </c>
      <c r="F1126">
        <v>366</v>
      </c>
      <c r="G1126">
        <v>2730</v>
      </c>
    </row>
    <row r="1127" spans="1:7">
      <c r="A1127" t="s">
        <v>986</v>
      </c>
      <c r="B1127">
        <v>1095</v>
      </c>
      <c r="C1127">
        <v>1676</v>
      </c>
      <c r="D1127">
        <v>1139</v>
      </c>
      <c r="G1127">
        <v>3910</v>
      </c>
    </row>
    <row r="1128" spans="1:7">
      <c r="A1128" t="s">
        <v>1031</v>
      </c>
      <c r="B1128">
        <v>1344</v>
      </c>
      <c r="C1128">
        <v>1583</v>
      </c>
      <c r="D1128">
        <v>1027</v>
      </c>
      <c r="E1128">
        <v>1596</v>
      </c>
      <c r="G1128">
        <v>5550</v>
      </c>
    </row>
    <row r="1129" spans="1:7">
      <c r="A1129" t="s">
        <v>1353</v>
      </c>
      <c r="C1129">
        <v>890</v>
      </c>
      <c r="D1129">
        <v>1810</v>
      </c>
      <c r="E1129">
        <v>967</v>
      </c>
      <c r="G1129">
        <v>3667</v>
      </c>
    </row>
    <row r="1130" spans="1:7">
      <c r="A1130" t="s">
        <v>860</v>
      </c>
      <c r="B1130">
        <v>1511</v>
      </c>
      <c r="C1130">
        <v>1887</v>
      </c>
      <c r="D1130">
        <v>916</v>
      </c>
      <c r="E1130">
        <v>1704</v>
      </c>
      <c r="F1130">
        <v>974</v>
      </c>
      <c r="G1130">
        <v>6992</v>
      </c>
    </row>
    <row r="1131" spans="1:7">
      <c r="A1131" t="s">
        <v>1306</v>
      </c>
      <c r="C1131">
        <v>1617</v>
      </c>
      <c r="D1131">
        <v>1083</v>
      </c>
      <c r="E1131">
        <v>1905</v>
      </c>
      <c r="F1131">
        <v>2064</v>
      </c>
      <c r="G1131">
        <v>6669</v>
      </c>
    </row>
    <row r="1132" spans="1:7">
      <c r="A1132" t="s">
        <v>1324</v>
      </c>
      <c r="D1132">
        <v>95</v>
      </c>
      <c r="E1132">
        <v>881</v>
      </c>
      <c r="G1132">
        <v>976</v>
      </c>
    </row>
    <row r="1133" spans="1:7">
      <c r="A1133" t="s">
        <v>1318</v>
      </c>
      <c r="E1133">
        <v>3028</v>
      </c>
      <c r="F1133">
        <v>1683</v>
      </c>
      <c r="G1133">
        <v>4711</v>
      </c>
    </row>
    <row r="1134" spans="1:7">
      <c r="A1134" t="s">
        <v>1133</v>
      </c>
      <c r="E1134">
        <v>1568</v>
      </c>
      <c r="G1134">
        <v>1568</v>
      </c>
    </row>
    <row r="1135" spans="1:7">
      <c r="A1135" t="s">
        <v>1509</v>
      </c>
    </row>
    <row r="1136" spans="1:7">
      <c r="A1136" t="s">
        <v>473</v>
      </c>
      <c r="B1136">
        <v>7278</v>
      </c>
      <c r="C1136">
        <v>12066</v>
      </c>
      <c r="D1136">
        <v>9926</v>
      </c>
      <c r="E1136">
        <v>14444</v>
      </c>
      <c r="F1136">
        <v>8333</v>
      </c>
      <c r="G1136">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1505</v>
      </c>
    </row>
    <row r="1144" spans="1:7">
      <c r="A1144" t="s">
        <v>1333</v>
      </c>
      <c r="B1144">
        <v>870</v>
      </c>
      <c r="G1144">
        <v>870</v>
      </c>
    </row>
    <row r="1145" spans="1:7">
      <c r="A1145" t="s">
        <v>1276</v>
      </c>
      <c r="B1145">
        <v>551</v>
      </c>
      <c r="G1145">
        <v>551</v>
      </c>
    </row>
    <row r="1146" spans="1:7">
      <c r="A1146" t="s">
        <v>1506</v>
      </c>
    </row>
    <row r="1147" spans="1:7">
      <c r="A1147" t="s">
        <v>850</v>
      </c>
      <c r="B1147">
        <v>154</v>
      </c>
      <c r="G1147">
        <v>154</v>
      </c>
    </row>
    <row r="1148" spans="1:7">
      <c r="A1148" t="s">
        <v>1031</v>
      </c>
      <c r="B1148">
        <v>342</v>
      </c>
      <c r="G1148">
        <v>342</v>
      </c>
    </row>
    <row r="1149" spans="1:7">
      <c r="A1149" t="s">
        <v>1306</v>
      </c>
    </row>
    <row r="1150" spans="1:7">
      <c r="A1150" t="s">
        <v>1324</v>
      </c>
      <c r="B1150">
        <v>3523</v>
      </c>
      <c r="C1150">
        <v>2384</v>
      </c>
      <c r="G1150">
        <v>5907</v>
      </c>
    </row>
    <row r="1151" spans="1:7">
      <c r="A1151" t="s">
        <v>1318</v>
      </c>
      <c r="B1151">
        <v>362</v>
      </c>
      <c r="G1151">
        <v>362</v>
      </c>
    </row>
    <row r="1152" spans="1:7">
      <c r="A1152" t="s">
        <v>1133</v>
      </c>
      <c r="B1152">
        <v>380</v>
      </c>
      <c r="G1152">
        <v>380</v>
      </c>
    </row>
    <row r="1153" spans="1:7">
      <c r="A1153" t="s">
        <v>1136</v>
      </c>
      <c r="B1153">
        <v>523</v>
      </c>
      <c r="C1153">
        <v>405</v>
      </c>
      <c r="G1153">
        <v>928</v>
      </c>
    </row>
    <row r="1154" spans="1:7">
      <c r="A1154" t="s">
        <v>473</v>
      </c>
      <c r="B1154">
        <v>6705</v>
      </c>
      <c r="C1154">
        <v>3001</v>
      </c>
      <c r="G115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1285</v>
      </c>
    </row>
    <row r="1162" spans="1:7">
      <c r="A1162" t="s">
        <v>1428</v>
      </c>
      <c r="B1162">
        <v>0</v>
      </c>
      <c r="G1162">
        <v>0</v>
      </c>
    </row>
    <row r="1163" spans="1:7">
      <c r="A1163" t="s">
        <v>1279</v>
      </c>
      <c r="C1163">
        <v>0</v>
      </c>
      <c r="G1163">
        <v>0</v>
      </c>
    </row>
    <row r="1164" spans="1:7">
      <c r="A1164" t="s">
        <v>1282</v>
      </c>
      <c r="B1164">
        <v>0</v>
      </c>
      <c r="G1164">
        <v>0</v>
      </c>
    </row>
    <row r="1165" spans="1:7">
      <c r="A1165" t="s">
        <v>1100</v>
      </c>
    </row>
    <row r="1166" spans="1:7">
      <c r="A1166" t="s">
        <v>1276</v>
      </c>
      <c r="B1166">
        <v>738</v>
      </c>
      <c r="C1166">
        <v>466</v>
      </c>
      <c r="G1166">
        <v>1204</v>
      </c>
    </row>
    <row r="1167" spans="1:7">
      <c r="A1167" t="s">
        <v>1315</v>
      </c>
      <c r="B1167">
        <v>0</v>
      </c>
      <c r="G1167">
        <v>0</v>
      </c>
    </row>
    <row r="1168" spans="1:7">
      <c r="A1168" t="s">
        <v>850</v>
      </c>
      <c r="D1168">
        <v>173</v>
      </c>
      <c r="G1168">
        <v>173</v>
      </c>
    </row>
    <row r="1169" spans="1:7">
      <c r="A1169" t="s">
        <v>1318</v>
      </c>
      <c r="B1169">
        <v>1297</v>
      </c>
      <c r="G1169">
        <v>1297</v>
      </c>
    </row>
    <row r="1170" spans="1:7">
      <c r="A1170" t="s">
        <v>1133</v>
      </c>
      <c r="B1170">
        <v>100</v>
      </c>
      <c r="G1170">
        <v>100</v>
      </c>
    </row>
    <row r="1171" spans="1:7">
      <c r="A1171" t="s">
        <v>1321</v>
      </c>
      <c r="B1171">
        <v>2583</v>
      </c>
      <c r="C1171">
        <v>3099</v>
      </c>
      <c r="G1171">
        <v>5682</v>
      </c>
    </row>
    <row r="1172" spans="1:7">
      <c r="A1172" t="s">
        <v>1103</v>
      </c>
      <c r="B1172">
        <v>1188</v>
      </c>
      <c r="C1172">
        <v>0</v>
      </c>
      <c r="G1172">
        <v>1188</v>
      </c>
    </row>
    <row r="1173" spans="1:7">
      <c r="A1173" t="s">
        <v>1106</v>
      </c>
      <c r="B1173">
        <v>900</v>
      </c>
      <c r="G1173">
        <v>900</v>
      </c>
    </row>
    <row r="1174" spans="1:7">
      <c r="A1174" t="s">
        <v>473</v>
      </c>
      <c r="B1174">
        <v>6914</v>
      </c>
      <c r="C1174">
        <v>3918</v>
      </c>
      <c r="D1174">
        <v>173</v>
      </c>
      <c r="E1174">
        <v>0</v>
      </c>
      <c r="F1174">
        <v>0</v>
      </c>
      <c r="G117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929</v>
      </c>
      <c r="F1181">
        <v>0</v>
      </c>
      <c r="G1181">
        <v>0</v>
      </c>
    </row>
    <row r="1182" spans="1:7">
      <c r="A1182" t="s">
        <v>1420</v>
      </c>
      <c r="C1182">
        <v>0</v>
      </c>
      <c r="G1182">
        <v>0</v>
      </c>
    </row>
    <row r="1183" spans="1:7">
      <c r="A1183" t="s">
        <v>1300</v>
      </c>
    </row>
    <row r="1184" spans="1:7">
      <c r="A1184" t="s">
        <v>1276</v>
      </c>
      <c r="B1184">
        <v>3728</v>
      </c>
      <c r="C1184">
        <v>1789</v>
      </c>
      <c r="G1184">
        <v>5517</v>
      </c>
    </row>
    <row r="1185" spans="1:7">
      <c r="A1185" t="s">
        <v>1312</v>
      </c>
      <c r="D1185">
        <v>0</v>
      </c>
      <c r="G1185">
        <v>0</v>
      </c>
    </row>
    <row r="1186" spans="1:7">
      <c r="A1186" t="s">
        <v>1309</v>
      </c>
    </row>
    <row r="1187" spans="1:7">
      <c r="A1187" t="s">
        <v>1306</v>
      </c>
      <c r="D1187">
        <v>0</v>
      </c>
      <c r="F1187">
        <v>104</v>
      </c>
      <c r="G1187">
        <v>104</v>
      </c>
    </row>
    <row r="1188" spans="1:7">
      <c r="A1188" t="s">
        <v>1321</v>
      </c>
      <c r="B1188">
        <v>568</v>
      </c>
      <c r="G1188">
        <v>568</v>
      </c>
    </row>
    <row r="1189" spans="1:7">
      <c r="A1189" t="s">
        <v>924</v>
      </c>
      <c r="B1189">
        <v>1105</v>
      </c>
      <c r="C1189">
        <v>942</v>
      </c>
      <c r="D1189">
        <v>2151</v>
      </c>
      <c r="E1189">
        <v>1926</v>
      </c>
      <c r="F1189">
        <v>1000</v>
      </c>
      <c r="G1189">
        <v>7124</v>
      </c>
    </row>
    <row r="1190" spans="1:7">
      <c r="A1190" t="s">
        <v>1124</v>
      </c>
      <c r="B1190">
        <v>1353</v>
      </c>
      <c r="C1190">
        <v>1153</v>
      </c>
      <c r="G1190">
        <v>2506</v>
      </c>
    </row>
    <row r="1191" spans="1:7">
      <c r="A1191" t="s">
        <v>1327</v>
      </c>
      <c r="C1191">
        <v>2362</v>
      </c>
      <c r="D1191">
        <v>3079</v>
      </c>
      <c r="G1191">
        <v>5441</v>
      </c>
    </row>
    <row r="1192" spans="1:7">
      <c r="A1192" t="s">
        <v>1038</v>
      </c>
      <c r="C1192">
        <v>1534</v>
      </c>
      <c r="D1192">
        <v>180</v>
      </c>
      <c r="G1192">
        <v>1714</v>
      </c>
    </row>
    <row r="1193" spans="1:7">
      <c r="A1193" t="s">
        <v>1067</v>
      </c>
      <c r="D1193">
        <v>1687</v>
      </c>
      <c r="E1193">
        <v>1053</v>
      </c>
      <c r="G1193">
        <v>2740</v>
      </c>
    </row>
    <row r="1194" spans="1:7">
      <c r="A1194" t="s">
        <v>1070</v>
      </c>
      <c r="D1194">
        <v>1056</v>
      </c>
      <c r="G1194">
        <v>1056</v>
      </c>
    </row>
    <row r="1195" spans="1:7">
      <c r="A1195" t="s">
        <v>1330</v>
      </c>
      <c r="E1195">
        <v>2367</v>
      </c>
      <c r="F1195">
        <v>447</v>
      </c>
      <c r="G1195">
        <v>2814</v>
      </c>
    </row>
    <row r="1196" spans="1:7">
      <c r="A1196" t="s">
        <v>935</v>
      </c>
      <c r="F1196">
        <v>0</v>
      </c>
      <c r="G1196">
        <v>0</v>
      </c>
    </row>
    <row r="1197" spans="1:7">
      <c r="A1197" t="s">
        <v>847</v>
      </c>
      <c r="F1197">
        <v>1319</v>
      </c>
      <c r="G1197">
        <v>1319</v>
      </c>
    </row>
    <row r="1198" spans="1:7">
      <c r="A1198" t="s">
        <v>473</v>
      </c>
      <c r="B1198">
        <v>7002</v>
      </c>
      <c r="C1198">
        <v>7932</v>
      </c>
      <c r="D1198">
        <v>8519</v>
      </c>
      <c r="E1198">
        <v>5544</v>
      </c>
      <c r="F1198">
        <v>2870</v>
      </c>
      <c r="G1198">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1342</v>
      </c>
    </row>
    <row r="1209" spans="1:7">
      <c r="A1209" t="s">
        <v>938</v>
      </c>
    </row>
    <row r="1210" spans="1:7">
      <c r="A1210" t="s">
        <v>1309</v>
      </c>
    </row>
    <row r="1211" spans="1:7">
      <c r="A1211" t="s">
        <v>924</v>
      </c>
      <c r="B1211">
        <v>1812</v>
      </c>
      <c r="C1211">
        <v>1838</v>
      </c>
      <c r="E1211">
        <v>0</v>
      </c>
      <c r="G1211">
        <v>3650</v>
      </c>
    </row>
    <row r="1212" spans="1:7">
      <c r="A1212" t="s">
        <v>1124</v>
      </c>
      <c r="B1212">
        <v>1314</v>
      </c>
      <c r="G1212">
        <v>1314</v>
      </c>
    </row>
    <row r="1213" spans="1:7">
      <c r="A1213" t="s">
        <v>1038</v>
      </c>
      <c r="D1213">
        <v>0</v>
      </c>
      <c r="G1213">
        <v>0</v>
      </c>
    </row>
    <row r="1214" spans="1:7">
      <c r="A1214" t="s">
        <v>1067</v>
      </c>
      <c r="B1214">
        <v>0</v>
      </c>
      <c r="G1214">
        <v>0</v>
      </c>
    </row>
    <row r="1215" spans="1:7">
      <c r="A1215" t="s">
        <v>1070</v>
      </c>
      <c r="B1215">
        <v>1356</v>
      </c>
      <c r="C1215">
        <v>1435</v>
      </c>
      <c r="D1215">
        <v>1295</v>
      </c>
      <c r="G1215">
        <v>4086</v>
      </c>
    </row>
    <row r="1216" spans="1:7">
      <c r="A1216" t="s">
        <v>1330</v>
      </c>
      <c r="B1216">
        <v>858</v>
      </c>
      <c r="G1216">
        <v>858</v>
      </c>
    </row>
    <row r="1217" spans="1:7">
      <c r="A1217" t="s">
        <v>847</v>
      </c>
      <c r="B1217">
        <v>926</v>
      </c>
      <c r="C1217">
        <v>1128</v>
      </c>
      <c r="D1217">
        <v>1082</v>
      </c>
      <c r="E1217">
        <v>1325</v>
      </c>
      <c r="F1217">
        <v>441</v>
      </c>
      <c r="G1217">
        <v>4902</v>
      </c>
    </row>
    <row r="1218" spans="1:7">
      <c r="A1218" t="s">
        <v>517</v>
      </c>
      <c r="B1218">
        <v>205</v>
      </c>
      <c r="F1218">
        <v>107</v>
      </c>
      <c r="G1218">
        <v>312</v>
      </c>
    </row>
    <row r="1219" spans="1:7">
      <c r="A1219" t="s">
        <v>1244</v>
      </c>
      <c r="B1219">
        <v>4915</v>
      </c>
      <c r="C1219">
        <v>914</v>
      </c>
      <c r="D1219">
        <v>0</v>
      </c>
      <c r="G1219">
        <v>5829</v>
      </c>
    </row>
    <row r="1220" spans="1:7">
      <c r="A1220" t="s">
        <v>1241</v>
      </c>
      <c r="B1220">
        <v>813</v>
      </c>
      <c r="C1220">
        <v>1491</v>
      </c>
      <c r="D1220">
        <v>1062</v>
      </c>
      <c r="E1220">
        <v>527</v>
      </c>
      <c r="G1220">
        <v>3893</v>
      </c>
    </row>
    <row r="1221" spans="1:7">
      <c r="A1221" t="s">
        <v>1157</v>
      </c>
    </row>
    <row r="1222" spans="1:7">
      <c r="A1222" t="s">
        <v>1112</v>
      </c>
    </row>
    <row r="1223" spans="1:7">
      <c r="A1223" t="s">
        <v>1429</v>
      </c>
      <c r="C1223">
        <v>6092</v>
      </c>
      <c r="D1223">
        <v>0</v>
      </c>
      <c r="E1223">
        <v>0</v>
      </c>
      <c r="G1223">
        <v>6092</v>
      </c>
    </row>
    <row r="1224" spans="1:7">
      <c r="A1224" t="s">
        <v>1246</v>
      </c>
      <c r="C1224">
        <v>822</v>
      </c>
      <c r="D1224">
        <v>2611</v>
      </c>
      <c r="G1224">
        <v>3433</v>
      </c>
    </row>
    <row r="1225" spans="1:7">
      <c r="A1225" t="s">
        <v>1250</v>
      </c>
      <c r="D1225">
        <v>544</v>
      </c>
      <c r="E1225">
        <v>2832</v>
      </c>
      <c r="F1225">
        <v>457</v>
      </c>
      <c r="G1225">
        <v>3833</v>
      </c>
    </row>
    <row r="1226" spans="1:7">
      <c r="A1226" t="s">
        <v>1248</v>
      </c>
      <c r="D1226">
        <v>1728</v>
      </c>
      <c r="F1226">
        <v>3082</v>
      </c>
      <c r="G1226">
        <v>4810</v>
      </c>
    </row>
    <row r="1227" spans="1:7">
      <c r="A1227" t="s">
        <v>1252</v>
      </c>
      <c r="E1227">
        <v>1562</v>
      </c>
      <c r="F1227">
        <v>673</v>
      </c>
      <c r="G1227">
        <v>2235</v>
      </c>
    </row>
    <row r="1228" spans="1:7">
      <c r="A1228" t="s">
        <v>1254</v>
      </c>
      <c r="E1228">
        <v>1639</v>
      </c>
      <c r="F1228">
        <v>987</v>
      </c>
      <c r="G1228">
        <v>2626</v>
      </c>
    </row>
    <row r="1229" spans="1:7">
      <c r="A1229" t="s">
        <v>1369</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1423</v>
      </c>
      <c r="C1239">
        <v>2209</v>
      </c>
      <c r="G1239">
        <v>2209</v>
      </c>
    </row>
    <row r="1240" spans="1:7">
      <c r="A1240" t="s">
        <v>1306</v>
      </c>
    </row>
    <row r="1241" spans="1:7">
      <c r="A1241" t="s">
        <v>1124</v>
      </c>
    </row>
    <row r="1242" spans="1:7">
      <c r="A1242" t="s">
        <v>1070</v>
      </c>
      <c r="C1242">
        <v>0</v>
      </c>
      <c r="G1242">
        <v>0</v>
      </c>
    </row>
    <row r="1243" spans="1:7">
      <c r="A1243" t="s">
        <v>1330</v>
      </c>
      <c r="E1243">
        <v>1940</v>
      </c>
      <c r="G1243">
        <v>1940</v>
      </c>
    </row>
    <row r="1244" spans="1:7">
      <c r="A1244" t="s">
        <v>517</v>
      </c>
      <c r="C1244">
        <v>183</v>
      </c>
      <c r="D1244">
        <v>182</v>
      </c>
      <c r="E1244">
        <v>186</v>
      </c>
      <c r="G1244">
        <v>551</v>
      </c>
    </row>
    <row r="1245" spans="1:7">
      <c r="A1245" t="s">
        <v>1241</v>
      </c>
      <c r="E1245">
        <v>1776</v>
      </c>
      <c r="G1245">
        <v>1776</v>
      </c>
    </row>
    <row r="1246" spans="1:7">
      <c r="A1246" t="s">
        <v>1250</v>
      </c>
      <c r="C1246">
        <v>506</v>
      </c>
      <c r="G1246">
        <v>506</v>
      </c>
    </row>
    <row r="1247" spans="1:7">
      <c r="A1247" t="s">
        <v>1252</v>
      </c>
      <c r="D1247">
        <v>2265</v>
      </c>
      <c r="F1247">
        <v>2651</v>
      </c>
      <c r="G1247">
        <v>4916</v>
      </c>
    </row>
    <row r="1248" spans="1:7">
      <c r="A1248" t="s">
        <v>1254</v>
      </c>
      <c r="C1248">
        <v>0</v>
      </c>
      <c r="D1248">
        <v>575</v>
      </c>
      <c r="F1248">
        <v>818</v>
      </c>
      <c r="G1248">
        <v>1393</v>
      </c>
    </row>
    <row r="1249" spans="1:7">
      <c r="A1249" t="s">
        <v>1380</v>
      </c>
      <c r="C1249">
        <v>1344</v>
      </c>
      <c r="G1249">
        <v>1344</v>
      </c>
    </row>
    <row r="1250" spans="1:7">
      <c r="A1250" t="s">
        <v>1510</v>
      </c>
      <c r="C1250">
        <v>660</v>
      </c>
      <c r="D1250">
        <v>754</v>
      </c>
      <c r="E1250">
        <v>520</v>
      </c>
      <c r="F1250">
        <v>0</v>
      </c>
      <c r="G1250">
        <v>1934</v>
      </c>
    </row>
    <row r="1251" spans="1:7">
      <c r="A1251" t="s">
        <v>1511</v>
      </c>
      <c r="C1251">
        <v>1382</v>
      </c>
      <c r="D1251">
        <v>993</v>
      </c>
      <c r="E1251">
        <v>1462</v>
      </c>
      <c r="F1251">
        <v>1617</v>
      </c>
      <c r="G1251">
        <v>5454</v>
      </c>
    </row>
    <row r="1252" spans="1:7">
      <c r="A1252" t="s">
        <v>691</v>
      </c>
      <c r="C1252">
        <v>2719</v>
      </c>
      <c r="D1252">
        <v>408</v>
      </c>
      <c r="G1252">
        <v>3127</v>
      </c>
    </row>
    <row r="1253" spans="1:7">
      <c r="A1253" t="s">
        <v>1256</v>
      </c>
      <c r="C1253">
        <v>1277</v>
      </c>
      <c r="G1253">
        <v>1277</v>
      </c>
    </row>
    <row r="1254" spans="1:7">
      <c r="A1254" t="s">
        <v>1076</v>
      </c>
      <c r="D1254">
        <v>686</v>
      </c>
      <c r="E1254">
        <v>736</v>
      </c>
      <c r="G1254">
        <v>1422</v>
      </c>
    </row>
    <row r="1255" spans="1:7">
      <c r="A1255" t="s">
        <v>1073</v>
      </c>
      <c r="D1255">
        <v>867</v>
      </c>
      <c r="E1255">
        <v>1539</v>
      </c>
      <c r="G1255">
        <v>2406</v>
      </c>
    </row>
    <row r="1256" spans="1:7">
      <c r="A1256" t="s">
        <v>697</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1324</v>
      </c>
    </row>
    <row r="1266" spans="1:7">
      <c r="A1266" t="s">
        <v>1318</v>
      </c>
    </row>
    <row r="1267" spans="1:7">
      <c r="A1267" t="s">
        <v>1321</v>
      </c>
    </row>
    <row r="1268" spans="1:7">
      <c r="A1268" t="s">
        <v>924</v>
      </c>
      <c r="D1268">
        <v>149</v>
      </c>
      <c r="G1268">
        <v>149</v>
      </c>
    </row>
    <row r="1269" spans="1:7">
      <c r="A1269" t="s">
        <v>1124</v>
      </c>
    </row>
    <row r="1270" spans="1:7">
      <c r="A1270" t="s">
        <v>1327</v>
      </c>
    </row>
    <row r="1271" spans="1:7">
      <c r="A1271" t="s">
        <v>1067</v>
      </c>
    </row>
    <row r="1272" spans="1:7">
      <c r="A1272" t="s">
        <v>1330</v>
      </c>
    </row>
    <row r="1273" spans="1:7">
      <c r="A1273" t="s">
        <v>1244</v>
      </c>
    </row>
    <row r="1274" spans="1:7">
      <c r="A1274" t="s">
        <v>1241</v>
      </c>
    </row>
    <row r="1275" spans="1:7">
      <c r="A1275" t="s">
        <v>1429</v>
      </c>
    </row>
    <row r="1276" spans="1:7">
      <c r="A1276" t="s">
        <v>1246</v>
      </c>
      <c r="B1276">
        <v>1908</v>
      </c>
      <c r="G1276">
        <v>1908</v>
      </c>
    </row>
    <row r="1277" spans="1:7">
      <c r="A1277" t="s">
        <v>1250</v>
      </c>
    </row>
    <row r="1278" spans="1:7">
      <c r="A1278" t="s">
        <v>1248</v>
      </c>
    </row>
    <row r="1279" spans="1:7">
      <c r="A1279" t="s">
        <v>1252</v>
      </c>
    </row>
    <row r="1280" spans="1:7">
      <c r="A1280" t="s">
        <v>1254</v>
      </c>
    </row>
    <row r="1281" spans="1:7">
      <c r="A1281" t="s">
        <v>1380</v>
      </c>
      <c r="B1281">
        <v>886</v>
      </c>
      <c r="G1281">
        <v>886</v>
      </c>
    </row>
    <row r="1282" spans="1:7">
      <c r="A1282" t="s">
        <v>1510</v>
      </c>
      <c r="B1282">
        <v>376</v>
      </c>
      <c r="C1282">
        <v>647</v>
      </c>
      <c r="D1282">
        <v>565</v>
      </c>
      <c r="E1282">
        <v>222</v>
      </c>
      <c r="G1282">
        <v>1810</v>
      </c>
    </row>
    <row r="1283" spans="1:7">
      <c r="A1283" t="s">
        <v>1511</v>
      </c>
      <c r="B1283">
        <v>1642</v>
      </c>
      <c r="C1283">
        <v>843</v>
      </c>
      <c r="E1283">
        <v>410</v>
      </c>
      <c r="G1283">
        <v>2895</v>
      </c>
    </row>
    <row r="1284" spans="1:7">
      <c r="A1284" t="s">
        <v>1256</v>
      </c>
    </row>
    <row r="1285" spans="1:7">
      <c r="A1285" t="s">
        <v>1076</v>
      </c>
      <c r="B1285">
        <v>835</v>
      </c>
      <c r="C1285">
        <v>858</v>
      </c>
      <c r="D1285">
        <v>976</v>
      </c>
      <c r="G1285">
        <v>2669</v>
      </c>
    </row>
    <row r="1286" spans="1:7">
      <c r="A1286" t="s">
        <v>1073</v>
      </c>
      <c r="B1286">
        <v>1590</v>
      </c>
      <c r="C1286">
        <v>1230</v>
      </c>
      <c r="D1286">
        <v>1015</v>
      </c>
      <c r="G1286">
        <v>3835</v>
      </c>
    </row>
    <row r="1287" spans="1:7">
      <c r="A1287" t="s">
        <v>910</v>
      </c>
      <c r="B1287">
        <v>1530</v>
      </c>
      <c r="C1287">
        <v>388</v>
      </c>
      <c r="E1287">
        <v>470</v>
      </c>
      <c r="G1287">
        <v>2388</v>
      </c>
    </row>
    <row r="1288" spans="1:7">
      <c r="A1288" t="s">
        <v>1079</v>
      </c>
      <c r="C1288">
        <v>1758</v>
      </c>
      <c r="D1288">
        <v>1363</v>
      </c>
      <c r="G1288">
        <v>3121</v>
      </c>
    </row>
    <row r="1289" spans="1:7">
      <c r="A1289" t="s">
        <v>1364</v>
      </c>
      <c r="D1289">
        <v>881</v>
      </c>
      <c r="E1289">
        <v>1143</v>
      </c>
      <c r="G1289">
        <v>2024</v>
      </c>
    </row>
    <row r="1290" spans="1:7">
      <c r="A1290" t="s">
        <v>853</v>
      </c>
      <c r="E1290">
        <v>1468</v>
      </c>
      <c r="F1290">
        <v>1637</v>
      </c>
      <c r="G1290">
        <v>3105</v>
      </c>
    </row>
    <row r="1291" spans="1:7">
      <c r="A1291" t="s">
        <v>473</v>
      </c>
      <c r="B1291">
        <v>8767</v>
      </c>
      <c r="C1291">
        <v>6578</v>
      </c>
      <c r="D1291">
        <v>5335</v>
      </c>
      <c r="E1291">
        <v>4880</v>
      </c>
      <c r="F1291">
        <v>2118</v>
      </c>
      <c r="G1291">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821</v>
      </c>
    </row>
    <row r="1299" spans="1:7">
      <c r="A1299" t="s">
        <v>1309</v>
      </c>
      <c r="E1299">
        <v>253</v>
      </c>
      <c r="G1299">
        <v>253</v>
      </c>
    </row>
    <row r="1300" spans="1:7">
      <c r="A1300" t="s">
        <v>924</v>
      </c>
    </row>
    <row r="1301" spans="1:7">
      <c r="A1301" t="s">
        <v>517</v>
      </c>
    </row>
    <row r="1302" spans="1:7">
      <c r="A1302" t="s">
        <v>1510</v>
      </c>
    </row>
    <row r="1303" spans="1:7">
      <c r="A1303" t="s">
        <v>1511</v>
      </c>
    </row>
    <row r="1304" spans="1:7">
      <c r="A1304" t="s">
        <v>691</v>
      </c>
      <c r="D1304">
        <v>1809</v>
      </c>
      <c r="E1304">
        <v>696</v>
      </c>
      <c r="F1304">
        <v>3</v>
      </c>
      <c r="G1304">
        <v>2508</v>
      </c>
    </row>
    <row r="1305" spans="1:7">
      <c r="A1305" t="s">
        <v>1076</v>
      </c>
      <c r="B1305">
        <v>505</v>
      </c>
      <c r="G1305">
        <v>505</v>
      </c>
    </row>
    <row r="1306" spans="1:7">
      <c r="A1306" t="s">
        <v>1073</v>
      </c>
    </row>
    <row r="1307" spans="1:7">
      <c r="A1307" t="s">
        <v>1079</v>
      </c>
    </row>
    <row r="1308" spans="1:7">
      <c r="A1308" t="s">
        <v>1364</v>
      </c>
      <c r="C1308">
        <v>363</v>
      </c>
      <c r="D1308">
        <v>933</v>
      </c>
      <c r="E1308">
        <v>363</v>
      </c>
      <c r="G1308">
        <v>1659</v>
      </c>
    </row>
    <row r="1309" spans="1:7">
      <c r="A1309" t="s">
        <v>853</v>
      </c>
      <c r="C1309">
        <v>1646</v>
      </c>
      <c r="F1309">
        <v>6</v>
      </c>
      <c r="G1309">
        <v>1652</v>
      </c>
    </row>
    <row r="1310" spans="1:7">
      <c r="A1310" t="s">
        <v>1082</v>
      </c>
      <c r="C1310">
        <v>1250</v>
      </c>
      <c r="D1310">
        <v>518</v>
      </c>
      <c r="E1310">
        <v>990</v>
      </c>
      <c r="G1310">
        <v>2758</v>
      </c>
    </row>
    <row r="1311" spans="1:7">
      <c r="A1311" t="s">
        <v>960</v>
      </c>
      <c r="C1311">
        <v>251</v>
      </c>
      <c r="E1311">
        <v>298</v>
      </c>
      <c r="G1311">
        <v>549</v>
      </c>
    </row>
    <row r="1312" spans="1:7">
      <c r="A1312" t="s">
        <v>975</v>
      </c>
      <c r="D1312">
        <v>330</v>
      </c>
      <c r="E1312">
        <v>625</v>
      </c>
      <c r="G1312">
        <v>955</v>
      </c>
    </row>
    <row r="1313" spans="1:7">
      <c r="A1313" t="s">
        <v>473</v>
      </c>
      <c r="B1313">
        <v>1615</v>
      </c>
      <c r="C1313">
        <v>3510</v>
      </c>
      <c r="D1313">
        <v>3590</v>
      </c>
      <c r="E1313">
        <v>3225</v>
      </c>
      <c r="F1313">
        <v>9</v>
      </c>
      <c r="G1313">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924</v>
      </c>
    </row>
    <row r="1322" spans="1:7">
      <c r="A1322" t="s">
        <v>1364</v>
      </c>
      <c r="E1322">
        <v>30</v>
      </c>
      <c r="G1322">
        <v>30</v>
      </c>
    </row>
    <row r="1323" spans="1:7">
      <c r="A1323" t="s">
        <v>1082</v>
      </c>
      <c r="F1323">
        <v>342</v>
      </c>
      <c r="G1323">
        <v>342</v>
      </c>
    </row>
    <row r="1324" spans="1:7">
      <c r="A1324" t="s">
        <v>960</v>
      </c>
      <c r="D1324">
        <v>150</v>
      </c>
      <c r="G1324">
        <v>150</v>
      </c>
    </row>
    <row r="1325" spans="1:7">
      <c r="A1325" t="s">
        <v>975</v>
      </c>
      <c r="B1325">
        <v>712</v>
      </c>
      <c r="C1325">
        <v>1092</v>
      </c>
      <c r="D1325">
        <v>384</v>
      </c>
      <c r="E1325">
        <v>397</v>
      </c>
      <c r="G1325">
        <v>2585</v>
      </c>
    </row>
    <row r="1326" spans="1:7">
      <c r="A1326" t="s">
        <v>1512</v>
      </c>
      <c r="C1326">
        <v>189</v>
      </c>
      <c r="G1326">
        <v>189</v>
      </c>
    </row>
    <row r="1327" spans="1:7">
      <c r="A1327" t="s">
        <v>921</v>
      </c>
      <c r="C1327">
        <v>817</v>
      </c>
      <c r="G1327">
        <v>817</v>
      </c>
    </row>
    <row r="1328" spans="1:7">
      <c r="A1328" t="s">
        <v>840</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935</v>
      </c>
      <c r="C1339">
        <v>1340</v>
      </c>
      <c r="D1339">
        <v>1529</v>
      </c>
      <c r="E1339">
        <v>1168</v>
      </c>
      <c r="F1339">
        <v>1008</v>
      </c>
      <c r="G1339">
        <v>5045</v>
      </c>
    </row>
    <row r="1340" spans="1:7">
      <c r="A1340" t="s">
        <v>975</v>
      </c>
      <c r="B1340">
        <v>669</v>
      </c>
      <c r="C1340">
        <v>467</v>
      </c>
      <c r="D1340">
        <v>1133</v>
      </c>
      <c r="E1340">
        <v>448</v>
      </c>
      <c r="G1340">
        <v>2717</v>
      </c>
    </row>
    <row r="1341" spans="1:7">
      <c r="A1341" t="s">
        <v>965</v>
      </c>
      <c r="B1341">
        <v>1564</v>
      </c>
      <c r="C1341">
        <v>1532</v>
      </c>
      <c r="D1341">
        <v>1447</v>
      </c>
      <c r="E1341">
        <v>864</v>
      </c>
      <c r="G1341">
        <v>5407</v>
      </c>
    </row>
    <row r="1342" spans="1:7">
      <c r="A1342" t="s">
        <v>1513</v>
      </c>
      <c r="C1342">
        <v>199</v>
      </c>
      <c r="D1342">
        <v>361</v>
      </c>
      <c r="E1342">
        <v>652</v>
      </c>
      <c r="F1342">
        <v>379</v>
      </c>
      <c r="G1342">
        <v>1591</v>
      </c>
    </row>
    <row r="1343" spans="1:7">
      <c r="A1343" t="s">
        <v>969</v>
      </c>
      <c r="E1343">
        <v>538</v>
      </c>
      <c r="G1343">
        <v>538</v>
      </c>
    </row>
    <row r="1344" spans="1:7">
      <c r="A1344" t="s">
        <v>816</v>
      </c>
      <c r="F1344">
        <v>45</v>
      </c>
      <c r="G1344">
        <v>45</v>
      </c>
    </row>
    <row r="1345" spans="1:7">
      <c r="A1345" t="s">
        <v>1514</v>
      </c>
      <c r="D1345">
        <v>187</v>
      </c>
      <c r="E1345">
        <v>300</v>
      </c>
      <c r="G1345">
        <v>487</v>
      </c>
    </row>
    <row r="1346" spans="1:7">
      <c r="A1346" t="s">
        <v>473</v>
      </c>
      <c r="B1346">
        <v>2233</v>
      </c>
      <c r="C1346">
        <v>4954</v>
      </c>
      <c r="D1346">
        <v>5369</v>
      </c>
      <c r="E1346">
        <v>4444</v>
      </c>
      <c r="F1346">
        <v>1727</v>
      </c>
      <c r="G1346">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v>837</v>
      </c>
      <c r="F1350">
        <v>199</v>
      </c>
      <c r="G1350">
        <v>1036</v>
      </c>
    </row>
    <row r="1351" spans="1:7">
      <c r="A1351" t="s">
        <v>935</v>
      </c>
      <c r="B1351">
        <v>1274</v>
      </c>
      <c r="C1351">
        <v>1073</v>
      </c>
      <c r="D1351">
        <v>271</v>
      </c>
      <c r="G1351">
        <v>2618</v>
      </c>
    </row>
    <row r="1352" spans="1:7">
      <c r="A1352" t="s">
        <v>1380</v>
      </c>
      <c r="E1352">
        <v>1033</v>
      </c>
      <c r="G1352">
        <v>1033</v>
      </c>
    </row>
    <row r="1353" spans="1:7">
      <c r="A1353" t="s">
        <v>691</v>
      </c>
      <c r="D1353">
        <v>667</v>
      </c>
      <c r="G1353">
        <v>667</v>
      </c>
    </row>
    <row r="1354" spans="1:7">
      <c r="A1354" t="s">
        <v>975</v>
      </c>
      <c r="B1354">
        <v>1044</v>
      </c>
      <c r="G1354">
        <v>1044</v>
      </c>
    </row>
    <row r="1355" spans="1:7">
      <c r="A1355" t="s">
        <v>840</v>
      </c>
      <c r="C1355">
        <v>1062</v>
      </c>
      <c r="D1355">
        <v>1318</v>
      </c>
      <c r="E1355">
        <v>1165</v>
      </c>
      <c r="G1355">
        <v>3545</v>
      </c>
    </row>
    <row r="1356" spans="1:7">
      <c r="A1356" t="s">
        <v>694</v>
      </c>
      <c r="B1356">
        <v>1099</v>
      </c>
      <c r="D1356">
        <v>2025</v>
      </c>
      <c r="G1356">
        <v>3124</v>
      </c>
    </row>
    <row r="1357" spans="1:7">
      <c r="A1357" t="s">
        <v>965</v>
      </c>
    </row>
    <row r="1358" spans="1:7">
      <c r="A1358" t="s">
        <v>1513</v>
      </c>
      <c r="B1358">
        <v>534</v>
      </c>
      <c r="D1358">
        <v>223</v>
      </c>
      <c r="G1358">
        <v>757</v>
      </c>
    </row>
    <row r="1359" spans="1:7">
      <c r="A1359" t="s">
        <v>969</v>
      </c>
      <c r="C1359">
        <v>1056</v>
      </c>
      <c r="D1359">
        <v>2018</v>
      </c>
      <c r="G1359">
        <v>3074</v>
      </c>
    </row>
    <row r="1360" spans="1:7">
      <c r="A1360" t="s">
        <v>1514</v>
      </c>
      <c r="B1360">
        <v>201</v>
      </c>
      <c r="D1360">
        <v>200</v>
      </c>
      <c r="G1360">
        <v>401</v>
      </c>
    </row>
    <row r="1361" spans="1:7">
      <c r="A1361" t="s">
        <v>1515</v>
      </c>
      <c r="F1361">
        <v>1187</v>
      </c>
      <c r="G1361">
        <v>1187</v>
      </c>
    </row>
    <row r="1362" spans="1:7">
      <c r="A1362" t="s">
        <v>473</v>
      </c>
      <c r="B1362">
        <v>4989</v>
      </c>
      <c r="C1362">
        <v>3191</v>
      </c>
      <c r="D1362">
        <v>6722</v>
      </c>
      <c r="E1362">
        <v>2198</v>
      </c>
      <c r="F1362">
        <v>1386</v>
      </c>
      <c r="G1362">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C1367">
        <v>179</v>
      </c>
      <c r="G1367">
        <v>179</v>
      </c>
    </row>
    <row r="1368" spans="1:7">
      <c r="A1368" t="s">
        <v>935</v>
      </c>
    </row>
    <row r="1369" spans="1:7">
      <c r="A1369" t="s">
        <v>975</v>
      </c>
    </row>
    <row r="1370" spans="1:7">
      <c r="A1370" t="s">
        <v>840</v>
      </c>
      <c r="B1370">
        <v>1391</v>
      </c>
      <c r="G1370">
        <v>1391</v>
      </c>
    </row>
    <row r="1371" spans="1:7">
      <c r="A1371" t="s">
        <v>969</v>
      </c>
      <c r="B1371">
        <v>1016</v>
      </c>
      <c r="G1371">
        <v>1016</v>
      </c>
    </row>
    <row r="1372" spans="1:7">
      <c r="A1372" t="s">
        <v>1515</v>
      </c>
      <c r="B1372">
        <v>1287</v>
      </c>
      <c r="C1372">
        <v>575</v>
      </c>
      <c r="D1372">
        <v>857</v>
      </c>
      <c r="E1372">
        <v>668</v>
      </c>
      <c r="F1372">
        <v>1392</v>
      </c>
      <c r="G1372">
        <v>4779</v>
      </c>
    </row>
    <row r="1373" spans="1:7">
      <c r="A1373" t="s">
        <v>979</v>
      </c>
      <c r="B1373">
        <v>611</v>
      </c>
      <c r="C1373">
        <v>1612</v>
      </c>
      <c r="G1373">
        <v>2223</v>
      </c>
    </row>
    <row r="1374" spans="1:7">
      <c r="A1374" t="s">
        <v>1356</v>
      </c>
      <c r="D1374">
        <v>480</v>
      </c>
      <c r="E1374">
        <v>774</v>
      </c>
      <c r="G1374">
        <v>1254</v>
      </c>
    </row>
    <row r="1375" spans="1:7">
      <c r="A1375" t="s">
        <v>473</v>
      </c>
      <c r="B1375">
        <v>4305</v>
      </c>
      <c r="C1375">
        <v>2366</v>
      </c>
      <c r="D1375">
        <v>1337</v>
      </c>
      <c r="E1375">
        <v>1442</v>
      </c>
      <c r="F1375">
        <v>1392</v>
      </c>
      <c r="G137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F1380">
        <v>100</v>
      </c>
      <c r="G1380">
        <v>100</v>
      </c>
    </row>
    <row r="1381" spans="1:7">
      <c r="A1381" t="s">
        <v>1515</v>
      </c>
      <c r="B1381">
        <v>167</v>
      </c>
      <c r="C1381">
        <v>487</v>
      </c>
      <c r="D1381">
        <v>263</v>
      </c>
      <c r="E1381">
        <v>399</v>
      </c>
      <c r="F1381">
        <v>278</v>
      </c>
      <c r="G1381">
        <v>1594</v>
      </c>
    </row>
    <row r="1382" spans="1:7">
      <c r="A1382" t="s">
        <v>979</v>
      </c>
      <c r="B1382">
        <v>1561</v>
      </c>
      <c r="G1382">
        <v>1561</v>
      </c>
    </row>
    <row r="1383" spans="1:7">
      <c r="A1383" t="s">
        <v>1356</v>
      </c>
      <c r="B1383">
        <v>570</v>
      </c>
      <c r="G1383">
        <v>570</v>
      </c>
    </row>
    <row r="1384" spans="1:7">
      <c r="A1384" t="s">
        <v>927</v>
      </c>
      <c r="B1384">
        <v>1146</v>
      </c>
      <c r="C1384">
        <v>308</v>
      </c>
      <c r="D1384">
        <v>300</v>
      </c>
      <c r="F1384">
        <v>510</v>
      </c>
      <c r="G1384">
        <v>2264</v>
      </c>
    </row>
    <row r="1385" spans="1:7">
      <c r="A1385" t="s">
        <v>677</v>
      </c>
      <c r="B1385">
        <v>535</v>
      </c>
      <c r="D1385">
        <v>342</v>
      </c>
      <c r="E1385">
        <v>103</v>
      </c>
      <c r="G1385">
        <v>980</v>
      </c>
    </row>
    <row r="1386" spans="1:7">
      <c r="A1386" t="s">
        <v>1516</v>
      </c>
      <c r="B1386">
        <v>606</v>
      </c>
      <c r="C1386">
        <v>459</v>
      </c>
      <c r="D1386">
        <v>243</v>
      </c>
      <c r="E1386">
        <v>778</v>
      </c>
      <c r="F1386">
        <v>664</v>
      </c>
      <c r="G1386">
        <v>2750</v>
      </c>
    </row>
    <row r="1387" spans="1:7">
      <c r="A1387" t="s">
        <v>972</v>
      </c>
      <c r="C1387">
        <v>1595</v>
      </c>
      <c r="D1387">
        <v>1704</v>
      </c>
      <c r="G1387">
        <v>3299</v>
      </c>
    </row>
    <row r="1388" spans="1:7">
      <c r="A1388" t="s">
        <v>473</v>
      </c>
      <c r="B1388">
        <v>4585</v>
      </c>
      <c r="C1388">
        <v>2849</v>
      </c>
      <c r="D1388">
        <v>2852</v>
      </c>
      <c r="E1388">
        <v>1280</v>
      </c>
      <c r="F1388">
        <v>1552</v>
      </c>
      <c r="G1388">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E1393">
        <v>140</v>
      </c>
      <c r="G1393">
        <v>140</v>
      </c>
    </row>
    <row r="1394" spans="1:7">
      <c r="A1394" t="s">
        <v>1353</v>
      </c>
      <c r="B1394">
        <v>326</v>
      </c>
      <c r="G1394">
        <v>326</v>
      </c>
    </row>
    <row r="1395" spans="1:7">
      <c r="A1395" t="s">
        <v>1514</v>
      </c>
      <c r="B1395">
        <v>314</v>
      </c>
      <c r="C1395">
        <v>240</v>
      </c>
      <c r="G1395">
        <v>554</v>
      </c>
    </row>
    <row r="1396" spans="1:7">
      <c r="A1396" t="s">
        <v>1515</v>
      </c>
      <c r="F1396">
        <v>308</v>
      </c>
      <c r="G1396">
        <v>308</v>
      </c>
    </row>
    <row r="1397" spans="1:7">
      <c r="A1397" t="s">
        <v>979</v>
      </c>
    </row>
    <row r="1398" spans="1:7">
      <c r="A1398" t="s">
        <v>843</v>
      </c>
      <c r="E1398">
        <v>646</v>
      </c>
      <c r="F1398">
        <v>212</v>
      </c>
      <c r="G1398">
        <v>858</v>
      </c>
    </row>
    <row r="1399" spans="1:7">
      <c r="A1399" t="s">
        <v>1356</v>
      </c>
      <c r="B1399">
        <v>307</v>
      </c>
      <c r="C1399">
        <v>872</v>
      </c>
      <c r="D1399">
        <v>312</v>
      </c>
      <c r="E1399">
        <v>287</v>
      </c>
      <c r="G1399">
        <v>1778</v>
      </c>
    </row>
    <row r="1400" spans="1:7">
      <c r="A1400" t="s">
        <v>927</v>
      </c>
      <c r="B1400">
        <v>1297</v>
      </c>
      <c r="C1400">
        <v>1300</v>
      </c>
      <c r="E1400">
        <v>1766</v>
      </c>
      <c r="F1400">
        <v>41</v>
      </c>
      <c r="G1400">
        <v>4404</v>
      </c>
    </row>
    <row r="1401" spans="1:7">
      <c r="A1401" t="s">
        <v>1516</v>
      </c>
      <c r="B1401">
        <v>534</v>
      </c>
      <c r="C1401">
        <v>466</v>
      </c>
      <c r="D1401">
        <v>483</v>
      </c>
      <c r="G1401">
        <v>1483</v>
      </c>
    </row>
    <row r="1402" spans="1:7">
      <c r="A1402" t="s">
        <v>972</v>
      </c>
      <c r="B1402">
        <v>1581</v>
      </c>
      <c r="G1402">
        <v>1581</v>
      </c>
    </row>
    <row r="1403" spans="1:7">
      <c r="A1403" t="s">
        <v>899</v>
      </c>
      <c r="B1403">
        <v>1163</v>
      </c>
      <c r="G1403">
        <v>1163</v>
      </c>
    </row>
    <row r="1404" spans="1:7">
      <c r="A1404" t="s">
        <v>1064</v>
      </c>
      <c r="C1404">
        <v>560</v>
      </c>
      <c r="D1404">
        <v>367</v>
      </c>
      <c r="G1404">
        <v>927</v>
      </c>
    </row>
    <row r="1405" spans="1:7">
      <c r="A1405" t="s">
        <v>671</v>
      </c>
    </row>
    <row r="1406" spans="1:7">
      <c r="A1406" t="s">
        <v>1360</v>
      </c>
      <c r="C1406">
        <v>130</v>
      </c>
      <c r="G1406">
        <v>130</v>
      </c>
    </row>
    <row r="1407" spans="1:7">
      <c r="A1407" t="s">
        <v>1517</v>
      </c>
      <c r="D1407">
        <v>86</v>
      </c>
      <c r="G1407">
        <v>86</v>
      </c>
    </row>
    <row r="1408" spans="1:7">
      <c r="A1408" t="s">
        <v>1518</v>
      </c>
      <c r="D1408">
        <v>157</v>
      </c>
      <c r="G1408">
        <v>157</v>
      </c>
    </row>
    <row r="1409" spans="1:7">
      <c r="A1409" t="s">
        <v>1172</v>
      </c>
      <c r="D1409">
        <v>462</v>
      </c>
      <c r="E1409">
        <v>1412</v>
      </c>
      <c r="F1409">
        <v>1376</v>
      </c>
      <c r="G1409">
        <v>3250</v>
      </c>
    </row>
    <row r="1410" spans="1:7">
      <c r="A1410" t="s">
        <v>473</v>
      </c>
      <c r="B1410">
        <v>5522</v>
      </c>
      <c r="C1410">
        <v>3568</v>
      </c>
      <c r="D1410">
        <v>1867</v>
      </c>
      <c r="E1410">
        <v>4251</v>
      </c>
      <c r="F1410">
        <v>1937</v>
      </c>
      <c r="G1410">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row>
    <row r="1416" spans="1:7">
      <c r="A1416" t="s">
        <v>510</v>
      </c>
    </row>
    <row r="1417" spans="1:7">
      <c r="A1417" t="s">
        <v>821</v>
      </c>
      <c r="E1417">
        <v>438</v>
      </c>
      <c r="G1417">
        <v>438</v>
      </c>
    </row>
    <row r="1418" spans="1:7">
      <c r="A1418" t="s">
        <v>1353</v>
      </c>
    </row>
    <row r="1419" spans="1:7">
      <c r="A1419" t="s">
        <v>843</v>
      </c>
      <c r="B1419">
        <v>225</v>
      </c>
      <c r="C1419">
        <v>135</v>
      </c>
      <c r="D1419">
        <v>494</v>
      </c>
      <c r="E1419">
        <v>333</v>
      </c>
      <c r="F1419">
        <v>377</v>
      </c>
      <c r="G1419">
        <v>1564</v>
      </c>
    </row>
    <row r="1420" spans="1:7">
      <c r="A1420" t="s">
        <v>1356</v>
      </c>
    </row>
    <row r="1421" spans="1:7">
      <c r="A1421" t="s">
        <v>927</v>
      </c>
    </row>
    <row r="1422" spans="1:7">
      <c r="A1422" t="s">
        <v>1172</v>
      </c>
      <c r="D1422">
        <v>2020</v>
      </c>
      <c r="E1422">
        <v>1855</v>
      </c>
      <c r="F1422">
        <v>1609</v>
      </c>
      <c r="G1422">
        <v>5484</v>
      </c>
    </row>
    <row r="1423" spans="1:7">
      <c r="A1423" t="s">
        <v>827</v>
      </c>
      <c r="B1423">
        <v>735</v>
      </c>
      <c r="C1423">
        <v>755</v>
      </c>
      <c r="D1423">
        <v>897</v>
      </c>
      <c r="E1423">
        <v>583</v>
      </c>
      <c r="G1423">
        <v>2970</v>
      </c>
    </row>
    <row r="1424" spans="1:7">
      <c r="A1424" t="s">
        <v>1519</v>
      </c>
      <c r="C1424">
        <v>513</v>
      </c>
      <c r="G1424">
        <v>513</v>
      </c>
    </row>
    <row r="1425" spans="1:7">
      <c r="A1425" t="s">
        <v>688</v>
      </c>
      <c r="D1425">
        <v>172</v>
      </c>
      <c r="G1425">
        <v>172</v>
      </c>
    </row>
    <row r="1426" spans="1:7">
      <c r="A1426" t="s">
        <v>863</v>
      </c>
      <c r="D1426">
        <v>918</v>
      </c>
      <c r="G1426">
        <v>918</v>
      </c>
    </row>
    <row r="1427" spans="1:7">
      <c r="A1427" t="s">
        <v>1177</v>
      </c>
    </row>
    <row r="1428" spans="1:7">
      <c r="A1428" t="s">
        <v>1170</v>
      </c>
      <c r="D1428">
        <v>7</v>
      </c>
      <c r="G1428">
        <v>7</v>
      </c>
    </row>
    <row r="1429" spans="1:7">
      <c r="A1429" t="s">
        <v>1183</v>
      </c>
      <c r="E1429">
        <v>265</v>
      </c>
      <c r="F1429">
        <v>372</v>
      </c>
      <c r="G1429">
        <v>637</v>
      </c>
    </row>
    <row r="1430" spans="1:7">
      <c r="A1430" t="s">
        <v>473</v>
      </c>
      <c r="B1430">
        <v>960</v>
      </c>
      <c r="C1430">
        <v>1403</v>
      </c>
      <c r="D1430">
        <v>4508</v>
      </c>
      <c r="E1430">
        <v>3474</v>
      </c>
      <c r="F1430">
        <v>2358</v>
      </c>
      <c r="G1430">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row>
    <row r="1436" spans="1:7">
      <c r="A1436" t="s">
        <v>843</v>
      </c>
      <c r="B1436">
        <v>526</v>
      </c>
      <c r="C1436">
        <v>36</v>
      </c>
      <c r="D1436">
        <v>12</v>
      </c>
      <c r="G1436">
        <v>574</v>
      </c>
    </row>
    <row r="1437" spans="1:7">
      <c r="A1437" t="s">
        <v>1172</v>
      </c>
      <c r="C1437">
        <v>1420</v>
      </c>
      <c r="D1437">
        <v>1208</v>
      </c>
      <c r="E1437">
        <v>596</v>
      </c>
      <c r="G1437">
        <v>3224</v>
      </c>
    </row>
    <row r="1438" spans="1:7">
      <c r="A1438" t="s">
        <v>1183</v>
      </c>
      <c r="B1438">
        <v>396</v>
      </c>
      <c r="E1438">
        <v>145</v>
      </c>
      <c r="G1438">
        <v>541</v>
      </c>
    </row>
    <row r="1439" spans="1:7">
      <c r="A1439" t="s">
        <v>830</v>
      </c>
      <c r="B1439">
        <v>978</v>
      </c>
      <c r="C1439">
        <v>1555</v>
      </c>
      <c r="D1439">
        <v>1095</v>
      </c>
      <c r="G1439">
        <v>3628</v>
      </c>
    </row>
    <row r="1440" spans="1:7">
      <c r="A1440" t="s">
        <v>1175</v>
      </c>
      <c r="B1440">
        <v>788</v>
      </c>
      <c r="C1440">
        <v>1083</v>
      </c>
      <c r="G1440">
        <v>1871</v>
      </c>
    </row>
    <row r="1441" spans="1:7">
      <c r="A1441" t="s">
        <v>1180</v>
      </c>
      <c r="B1441">
        <v>195</v>
      </c>
      <c r="D1441">
        <v>349</v>
      </c>
      <c r="E1441">
        <v>790</v>
      </c>
      <c r="F1441">
        <v>15</v>
      </c>
      <c r="G1441">
        <v>1349</v>
      </c>
    </row>
    <row r="1442" spans="1:7">
      <c r="A1442" t="s">
        <v>1520</v>
      </c>
      <c r="C1442">
        <v>55</v>
      </c>
      <c r="G1442">
        <v>55</v>
      </c>
    </row>
    <row r="1443" spans="1:7">
      <c r="A1443" t="s">
        <v>870</v>
      </c>
      <c r="C1443">
        <v>551</v>
      </c>
      <c r="D1443">
        <v>1606</v>
      </c>
      <c r="G1443">
        <v>2157</v>
      </c>
    </row>
    <row r="1444" spans="1:7">
      <c r="A1444" t="s">
        <v>879</v>
      </c>
      <c r="F1444">
        <v>752</v>
      </c>
      <c r="G1444">
        <v>752</v>
      </c>
    </row>
    <row r="1445" spans="1:7">
      <c r="A1445" t="s">
        <v>473</v>
      </c>
      <c r="B1445">
        <v>2883</v>
      </c>
      <c r="C1445">
        <v>4700</v>
      </c>
      <c r="D1445">
        <v>4270</v>
      </c>
      <c r="E1445">
        <v>1531</v>
      </c>
      <c r="F1445">
        <v>767</v>
      </c>
      <c r="G144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row>
    <row r="1451" spans="1:7">
      <c r="A1451" t="s">
        <v>1501</v>
      </c>
    </row>
    <row r="1452" spans="1:7">
      <c r="A1452" t="s">
        <v>1172</v>
      </c>
    </row>
    <row r="1453" spans="1:7">
      <c r="A1453" t="s">
        <v>1177</v>
      </c>
    </row>
    <row r="1454" spans="1:7">
      <c r="A1454" t="s">
        <v>1170</v>
      </c>
    </row>
    <row r="1455" spans="1:7">
      <c r="A1455" t="s">
        <v>1183</v>
      </c>
    </row>
    <row r="1456" spans="1:7">
      <c r="A1456" t="s">
        <v>830</v>
      </c>
      <c r="C1456">
        <v>400</v>
      </c>
      <c r="G1456">
        <v>400</v>
      </c>
    </row>
    <row r="1457" spans="1:7">
      <c r="A1457" t="s">
        <v>1175</v>
      </c>
    </row>
    <row r="1458" spans="1:7">
      <c r="A1458" t="s">
        <v>1180</v>
      </c>
    </row>
    <row r="1459" spans="1:7">
      <c r="A1459" t="s">
        <v>870</v>
      </c>
    </row>
    <row r="1460" spans="1:7">
      <c r="A1460" t="s">
        <v>879</v>
      </c>
    </row>
    <row r="1461" spans="1:7">
      <c r="A1461" t="s">
        <v>832</v>
      </c>
      <c r="B1461">
        <v>1360</v>
      </c>
      <c r="G1461">
        <v>1360</v>
      </c>
    </row>
    <row r="1462" spans="1:7">
      <c r="A1462" t="s">
        <v>873</v>
      </c>
      <c r="C1462">
        <v>102</v>
      </c>
      <c r="G1462">
        <v>102</v>
      </c>
    </row>
    <row r="1463" spans="1:7">
      <c r="A1463" t="s">
        <v>876</v>
      </c>
      <c r="C1463">
        <v>417</v>
      </c>
      <c r="G1463">
        <v>417</v>
      </c>
    </row>
    <row r="1464" spans="1:7">
      <c r="A1464" t="s">
        <v>838</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F1471">
        <v>67</v>
      </c>
      <c r="G1471">
        <v>67</v>
      </c>
    </row>
    <row r="1472" spans="1:7">
      <c r="A1472" t="s">
        <v>1172</v>
      </c>
    </row>
    <row r="1473" spans="1:7">
      <c r="A1473" t="s">
        <v>830</v>
      </c>
    </row>
    <row r="1474" spans="1:7">
      <c r="A1474" t="s">
        <v>832</v>
      </c>
    </row>
    <row r="1475" spans="1:7">
      <c r="A1475" t="s">
        <v>873</v>
      </c>
    </row>
    <row r="1476" spans="1:7">
      <c r="A1476" t="s">
        <v>876</v>
      </c>
    </row>
    <row r="1477" spans="1:7">
      <c r="A1477" t="s">
        <v>679</v>
      </c>
      <c r="B1477">
        <v>2719</v>
      </c>
      <c r="C1477">
        <v>2206</v>
      </c>
      <c r="D1477">
        <v>2612</v>
      </c>
      <c r="E1477">
        <v>1765</v>
      </c>
      <c r="F1477">
        <v>1356</v>
      </c>
      <c r="G1477">
        <v>10658</v>
      </c>
    </row>
    <row r="1478" spans="1:7">
      <c r="A1478" t="s">
        <v>1521</v>
      </c>
    </row>
    <row r="1479" spans="1:7">
      <c r="A1479" t="s">
        <v>610</v>
      </c>
      <c r="E1479">
        <v>407</v>
      </c>
      <c r="G1479">
        <v>407</v>
      </c>
    </row>
    <row r="1480" spans="1:7">
      <c r="A1480" t="s">
        <v>473</v>
      </c>
      <c r="B1480">
        <v>2719</v>
      </c>
      <c r="C1480">
        <v>2206</v>
      </c>
      <c r="D1480">
        <v>2612</v>
      </c>
      <c r="E1480">
        <v>2172</v>
      </c>
      <c r="F1480">
        <v>1423</v>
      </c>
      <c r="G1480">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838</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1522</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1445</v>
      </c>
      <c r="B1524" s="12" t="s">
        <v>1444</v>
      </c>
    </row>
    <row r="1525" spans="1:7">
      <c r="A1525" s="12" t="s">
        <v>1446</v>
      </c>
      <c r="B1525" s="48">
        <v>46146</v>
      </c>
      <c r="C1525" t="s">
        <v>473</v>
      </c>
    </row>
    <row r="1526" spans="1:7">
      <c r="A1526" t="s">
        <v>636</v>
      </c>
      <c r="B1526">
        <v>757</v>
      </c>
      <c r="C1526">
        <v>757</v>
      </c>
    </row>
    <row r="1527" spans="1:7">
      <c r="A1527" t="s">
        <v>798</v>
      </c>
    </row>
    <row r="1528" spans="1:7">
      <c r="A1528" t="s">
        <v>702</v>
      </c>
      <c r="B1528">
        <v>699</v>
      </c>
      <c r="C1528">
        <v>699</v>
      </c>
    </row>
    <row r="1529" spans="1:7">
      <c r="A1529" t="s">
        <v>601</v>
      </c>
      <c r="B1529">
        <v>847</v>
      </c>
      <c r="C1529">
        <v>847</v>
      </c>
    </row>
    <row r="1530" spans="1:7">
      <c r="A1530" t="s">
        <v>619</v>
      </c>
      <c r="B1530">
        <v>897</v>
      </c>
      <c r="C1530">
        <v>897</v>
      </c>
    </row>
    <row r="1531" spans="1:7">
      <c r="A1531" t="s">
        <v>607</v>
      </c>
      <c r="B1531">
        <v>350</v>
      </c>
      <c r="C1531">
        <v>350</v>
      </c>
    </row>
    <row r="1532" spans="1:7">
      <c r="A1532" t="s">
        <v>473</v>
      </c>
      <c r="B1532">
        <v>3550</v>
      </c>
      <c r="C1532">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3"/>
  <sheetViews>
    <sheetView workbookViewId="0">
      <pane ySplit="1" topLeftCell="A2974" activePane="bottomLeft" state="frozen"/>
      <selection pane="bottomLeft" activeCell="D2997" sqref="D29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9"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70"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1"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2" t="s">
        <v>2232</v>
      </c>
      <c r="G2118" t="s">
        <v>2169</v>
      </c>
    </row>
    <row r="2119" spans="1:7">
      <c r="A2119" s="347" t="s">
        <v>929</v>
      </c>
      <c r="B2119" s="178" t="s">
        <v>2095</v>
      </c>
      <c r="C2119" s="23">
        <v>45985</v>
      </c>
      <c r="D2119" s="74"/>
      <c r="E2119" s="11"/>
      <c r="F2119" s="1172" t="s">
        <v>2233</v>
      </c>
      <c r="G2119" t="s">
        <v>2169</v>
      </c>
    </row>
    <row r="2120" spans="1:7">
      <c r="A2120" s="11" t="s">
        <v>913</v>
      </c>
      <c r="B2120" s="178" t="s">
        <v>2095</v>
      </c>
      <c r="C2120" s="23">
        <v>45985</v>
      </c>
      <c r="D2120" s="74"/>
      <c r="E2120" s="11"/>
      <c r="F2120" s="1172"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1"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1"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3"/>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9" t="s">
        <v>56</v>
      </c>
      <c r="C2380" s="23">
        <v>46010</v>
      </c>
      <c r="D2380" s="11">
        <v>582</v>
      </c>
      <c r="G2380" t="s">
        <v>2249</v>
      </c>
    </row>
    <row r="2381" spans="1:7">
      <c r="A2381" s="178" t="s">
        <v>1306</v>
      </c>
      <c r="B2381" s="1129" t="s">
        <v>56</v>
      </c>
      <c r="C2381" s="23">
        <v>46010</v>
      </c>
      <c r="D2381" s="89">
        <v>2064</v>
      </c>
      <c r="G2381" t="s">
        <v>2249</v>
      </c>
    </row>
    <row r="2382" spans="1:7">
      <c r="A2382" s="178" t="s">
        <v>1318</v>
      </c>
      <c r="B2382" s="1129" t="s">
        <v>56</v>
      </c>
      <c r="C2382" s="23">
        <v>46010</v>
      </c>
      <c r="D2382" s="89">
        <v>1683</v>
      </c>
      <c r="G2382" t="s">
        <v>2249</v>
      </c>
    </row>
    <row r="2383" spans="1:7">
      <c r="A2383" s="178" t="s">
        <v>1309</v>
      </c>
      <c r="B2383" s="1129" t="s">
        <v>56</v>
      </c>
      <c r="C2383" s="23">
        <v>46010</v>
      </c>
      <c r="D2383" s="89">
        <v>1235</v>
      </c>
      <c r="G2383" t="s">
        <v>2249</v>
      </c>
    </row>
    <row r="2384" spans="1:7">
      <c r="A2384" s="178" t="s">
        <v>1303</v>
      </c>
      <c r="B2384" s="1129" t="s">
        <v>56</v>
      </c>
      <c r="C2384" s="23">
        <v>46010</v>
      </c>
      <c r="F2384" s="11" t="s">
        <v>2350</v>
      </c>
      <c r="G2384" t="s">
        <v>2249</v>
      </c>
    </row>
    <row r="2385" spans="1:7">
      <c r="A2385" s="178" t="s">
        <v>1333</v>
      </c>
      <c r="B2385" s="1129" t="s">
        <v>56</v>
      </c>
      <c r="C2385" s="23">
        <v>46010</v>
      </c>
      <c r="D2385" s="11">
        <v>780</v>
      </c>
      <c r="E2385" s="135"/>
      <c r="F2385" s="50"/>
      <c r="G2385" t="s">
        <v>2249</v>
      </c>
    </row>
    <row r="2386" spans="1:7">
      <c r="A2386" s="178" t="s">
        <v>1509</v>
      </c>
      <c r="B2386" s="1129"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4" t="s">
        <v>56</v>
      </c>
      <c r="C2404" s="23">
        <v>46014</v>
      </c>
      <c r="E2404" s="250">
        <v>14727</v>
      </c>
      <c r="F2404" s="347" t="s">
        <v>2355</v>
      </c>
      <c r="G2404" t="s">
        <v>2249</v>
      </c>
    </row>
    <row r="2405" spans="1:7">
      <c r="A2405" s="296" t="s">
        <v>1324</v>
      </c>
      <c r="B2405" s="1175"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5"/>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5" t="s">
        <v>2365</v>
      </c>
      <c r="G2448" t="s">
        <v>2361</v>
      </c>
    </row>
    <row r="2449" spans="1:7">
      <c r="A2449" s="178" t="s">
        <v>1038</v>
      </c>
      <c r="B2449" s="91" t="s">
        <v>56</v>
      </c>
      <c r="C2449" s="23">
        <v>46029</v>
      </c>
      <c r="D2449" s="38">
        <v>180</v>
      </c>
      <c r="E2449" s="11"/>
      <c r="F2449" s="1145" t="s">
        <v>1534</v>
      </c>
      <c r="G2449" t="s">
        <v>2361</v>
      </c>
    </row>
    <row r="2450" spans="1:7">
      <c r="A2450" s="178" t="s">
        <v>924</v>
      </c>
      <c r="B2450" s="91" t="s">
        <v>52</v>
      </c>
      <c r="C2450" s="23">
        <v>46029</v>
      </c>
      <c r="D2450" s="791">
        <v>2151</v>
      </c>
      <c r="E2450" s="11"/>
      <c r="F2450" s="1145"/>
      <c r="G2450" t="s">
        <v>2361</v>
      </c>
    </row>
    <row r="2451" spans="1:7">
      <c r="A2451" s="178" t="s">
        <v>1327</v>
      </c>
      <c r="B2451" s="91" t="s">
        <v>56</v>
      </c>
      <c r="C2451" s="23">
        <v>46029</v>
      </c>
      <c r="D2451" s="791">
        <v>3079</v>
      </c>
      <c r="E2451" s="11"/>
      <c r="F2451" s="1145"/>
      <c r="G2451" t="s">
        <v>2361</v>
      </c>
    </row>
    <row r="2452" spans="1:7">
      <c r="A2452" s="296" t="s">
        <v>1312</v>
      </c>
      <c r="B2452" s="587" t="s">
        <v>56</v>
      </c>
      <c r="C2452" s="23">
        <v>46029</v>
      </c>
      <c r="D2452" s="38">
        <v>0</v>
      </c>
      <c r="E2452" s="11"/>
      <c r="F2452" s="1176" t="s">
        <v>2360</v>
      </c>
      <c r="G2452" t="s">
        <v>2361</v>
      </c>
    </row>
    <row r="2453" spans="1:7" ht="15.75">
      <c r="A2453" s="178" t="s">
        <v>435</v>
      </c>
      <c r="B2453" s="175" t="s">
        <v>1453</v>
      </c>
      <c r="C2453" s="239">
        <v>46030</v>
      </c>
      <c r="D2453" s="38">
        <v>85</v>
      </c>
      <c r="E2453" s="11"/>
      <c r="F2453" s="1145"/>
      <c r="G2453" t="s">
        <v>2361</v>
      </c>
    </row>
    <row r="2454" spans="1:7" ht="15.75">
      <c r="A2454" s="178" t="s">
        <v>505</v>
      </c>
      <c r="B2454" s="175" t="s">
        <v>1453</v>
      </c>
      <c r="C2454" s="239">
        <v>46030</v>
      </c>
      <c r="D2454" s="38">
        <v>113</v>
      </c>
      <c r="E2454" s="11"/>
      <c r="F2454" s="1145" t="s">
        <v>2366</v>
      </c>
      <c r="G2454" t="s">
        <v>2361</v>
      </c>
    </row>
    <row r="2455" spans="1:7">
      <c r="A2455" s="317" t="s">
        <v>1067</v>
      </c>
      <c r="B2455" s="786" t="s">
        <v>56</v>
      </c>
      <c r="C2455" s="23">
        <v>46030</v>
      </c>
      <c r="D2455" s="791">
        <v>1053</v>
      </c>
      <c r="E2455" s="11"/>
      <c r="F2455" s="1145" t="s">
        <v>2367</v>
      </c>
      <c r="G2455" t="s">
        <v>2361</v>
      </c>
    </row>
    <row r="2456" spans="1:7">
      <c r="A2456" s="178" t="s">
        <v>924</v>
      </c>
      <c r="B2456" s="91" t="s">
        <v>52</v>
      </c>
      <c r="C2456" s="23">
        <v>46030</v>
      </c>
      <c r="D2456" s="791">
        <v>1926</v>
      </c>
      <c r="E2456" s="11"/>
      <c r="F2456" s="1145"/>
      <c r="G2456" t="s">
        <v>2361</v>
      </c>
    </row>
    <row r="2457" spans="1:7">
      <c r="A2457" s="178" t="s">
        <v>1330</v>
      </c>
      <c r="B2457" s="91" t="s">
        <v>56</v>
      </c>
      <c r="C2457" s="23">
        <v>46030</v>
      </c>
      <c r="D2457" s="791">
        <v>2367</v>
      </c>
      <c r="E2457" s="11"/>
      <c r="F2457" s="1145"/>
      <c r="G2457" t="s">
        <v>2361</v>
      </c>
    </row>
    <row r="2458" spans="1:7">
      <c r="A2458" s="178" t="s">
        <v>929</v>
      </c>
      <c r="B2458" s="91" t="s">
        <v>2368</v>
      </c>
      <c r="C2458" s="23">
        <v>46030</v>
      </c>
      <c r="D2458" s="791"/>
      <c r="E2458" s="791">
        <v>2706</v>
      </c>
      <c r="F2458" s="1145"/>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5"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5"/>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6"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5"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5"/>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5" t="s">
        <v>1653</v>
      </c>
      <c r="G2486" t="s">
        <v>2361</v>
      </c>
    </row>
    <row r="2487" spans="1:7">
      <c r="A2487" s="317" t="s">
        <v>924</v>
      </c>
      <c r="B2487" s="786" t="s">
        <v>52</v>
      </c>
      <c r="C2487" s="23">
        <v>46035</v>
      </c>
      <c r="D2487" s="791">
        <v>1838</v>
      </c>
      <c r="E2487" s="38"/>
      <c r="F2487" s="1145"/>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6"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7"/>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5"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5" t="s">
        <v>2391</v>
      </c>
      <c r="G2528" t="s">
        <v>2361</v>
      </c>
    </row>
    <row r="2529" spans="1:7">
      <c r="A2529" s="244" t="s">
        <v>1511</v>
      </c>
      <c r="B2529" s="244" t="s">
        <v>62</v>
      </c>
      <c r="C2529" s="23">
        <v>46042</v>
      </c>
      <c r="D2529" s="89">
        <v>1382</v>
      </c>
      <c r="F2529" s="1145" t="s">
        <v>2310</v>
      </c>
      <c r="G2529" t="s">
        <v>2361</v>
      </c>
    </row>
    <row r="2530" spans="1:7">
      <c r="A2530" s="244" t="s">
        <v>691</v>
      </c>
      <c r="B2530" s="244" t="s">
        <v>52</v>
      </c>
      <c r="C2530" s="23">
        <v>46042</v>
      </c>
      <c r="D2530" s="89">
        <v>2719</v>
      </c>
      <c r="F2530" s="1145"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5"/>
      <c r="G2532" t="s">
        <v>2361</v>
      </c>
    </row>
    <row r="2533" spans="1:7">
      <c r="A2533" s="556" t="s">
        <v>1250</v>
      </c>
      <c r="B2533" s="91" t="s">
        <v>56</v>
      </c>
      <c r="C2533" s="262">
        <v>46042</v>
      </c>
      <c r="D2533" s="50">
        <v>506</v>
      </c>
      <c r="E2533" s="135"/>
      <c r="F2533" s="1178"/>
      <c r="G2533" t="s">
        <v>2361</v>
      </c>
    </row>
    <row r="2534" spans="1:7">
      <c r="A2534" s="235" t="s">
        <v>1423</v>
      </c>
      <c r="B2534" s="587" t="s">
        <v>56</v>
      </c>
      <c r="C2534" s="23">
        <v>46042</v>
      </c>
      <c r="D2534" s="89">
        <v>2209</v>
      </c>
      <c r="E2534" s="11"/>
      <c r="F2534" s="1145" t="s">
        <v>2027</v>
      </c>
      <c r="G2534" t="s">
        <v>2361</v>
      </c>
    </row>
    <row r="2535" spans="1:7" ht="15.75">
      <c r="A2535" s="76" t="s">
        <v>517</v>
      </c>
      <c r="B2535" s="175" t="s">
        <v>1453</v>
      </c>
      <c r="C2535" s="248">
        <v>46043</v>
      </c>
      <c r="D2535" s="103">
        <v>182</v>
      </c>
      <c r="E2535" s="182"/>
      <c r="F2535" s="1179"/>
      <c r="G2535" t="s">
        <v>2361</v>
      </c>
    </row>
    <row r="2536" spans="1:7">
      <c r="A2536" s="556" t="s">
        <v>509</v>
      </c>
      <c r="B2536" s="556" t="s">
        <v>58</v>
      </c>
      <c r="C2536" s="23">
        <v>46043</v>
      </c>
      <c r="D2536" s="11">
        <v>150</v>
      </c>
      <c r="F2536" s="1145"/>
      <c r="G2536" t="s">
        <v>2361</v>
      </c>
    </row>
    <row r="2537" spans="1:7">
      <c r="A2537" s="76" t="s">
        <v>1076</v>
      </c>
      <c r="B2537" s="176" t="s">
        <v>989</v>
      </c>
      <c r="C2537" s="239">
        <v>46043</v>
      </c>
      <c r="D2537" s="11">
        <v>686</v>
      </c>
      <c r="F2537" s="1145" t="s">
        <v>2370</v>
      </c>
      <c r="G2537" t="s">
        <v>2361</v>
      </c>
    </row>
    <row r="2538" spans="1:7">
      <c r="A2538" s="556" t="s">
        <v>1073</v>
      </c>
      <c r="B2538" s="872" t="s">
        <v>56</v>
      </c>
      <c r="C2538" s="23">
        <v>46043</v>
      </c>
      <c r="D2538" s="11">
        <v>867</v>
      </c>
      <c r="F2538" s="1145" t="s">
        <v>2393</v>
      </c>
      <c r="G2538" t="s">
        <v>2361</v>
      </c>
    </row>
    <row r="2539" spans="1:7" ht="15.75">
      <c r="A2539" s="76" t="s">
        <v>1124</v>
      </c>
      <c r="B2539" s="175" t="s">
        <v>1453</v>
      </c>
      <c r="C2539" s="239">
        <v>46043</v>
      </c>
      <c r="E2539" s="250">
        <v>3507</v>
      </c>
      <c r="F2539" s="1145" t="s">
        <v>2394</v>
      </c>
      <c r="G2539" t="s">
        <v>2361</v>
      </c>
    </row>
    <row r="2540" spans="1:7">
      <c r="A2540" s="244" t="s">
        <v>1510</v>
      </c>
      <c r="B2540" s="244" t="s">
        <v>58</v>
      </c>
      <c r="C2540" s="23">
        <v>46043</v>
      </c>
      <c r="D2540" s="11">
        <v>754</v>
      </c>
      <c r="F2540" s="1145" t="s">
        <v>2395</v>
      </c>
      <c r="G2540" t="s">
        <v>2361</v>
      </c>
    </row>
    <row r="2541" spans="1:7">
      <c r="A2541" s="244" t="s">
        <v>1511</v>
      </c>
      <c r="B2541" s="244" t="s">
        <v>62</v>
      </c>
      <c r="C2541" s="23">
        <v>46043</v>
      </c>
      <c r="D2541" s="11">
        <v>993</v>
      </c>
      <c r="F2541" s="1145" t="s">
        <v>2396</v>
      </c>
      <c r="G2541" t="s">
        <v>2361</v>
      </c>
    </row>
    <row r="2542" spans="1:7">
      <c r="A2542" s="244" t="s">
        <v>691</v>
      </c>
      <c r="B2542" s="244" t="s">
        <v>52</v>
      </c>
      <c r="C2542" s="23">
        <v>46043</v>
      </c>
      <c r="D2542" s="89">
        <v>408</v>
      </c>
      <c r="F2542" s="1145"/>
      <c r="G2542" t="s">
        <v>2361</v>
      </c>
    </row>
    <row r="2543" spans="1:7">
      <c r="A2543" s="244" t="s">
        <v>697</v>
      </c>
      <c r="B2543" s="244" t="s">
        <v>52</v>
      </c>
      <c r="C2543" s="23">
        <v>46043</v>
      </c>
      <c r="D2543" s="89">
        <v>2000</v>
      </c>
      <c r="F2543" s="1145"/>
      <c r="G2543" t="s">
        <v>2361</v>
      </c>
    </row>
    <row r="2544" spans="1:7">
      <c r="A2544" s="240" t="s">
        <v>1254</v>
      </c>
      <c r="B2544" s="91" t="s">
        <v>56</v>
      </c>
      <c r="C2544" s="23">
        <v>46043</v>
      </c>
      <c r="D2544" s="11">
        <v>575</v>
      </c>
      <c r="F2544" s="1145"/>
      <c r="G2544" t="s">
        <v>2361</v>
      </c>
    </row>
    <row r="2545" spans="1:7">
      <c r="A2545" s="556" t="s">
        <v>1252</v>
      </c>
      <c r="B2545" s="91" t="s">
        <v>56</v>
      </c>
      <c r="C2545" s="262">
        <v>46043</v>
      </c>
      <c r="D2545" s="811">
        <v>2265</v>
      </c>
      <c r="E2545" s="135"/>
      <c r="F2545" s="1178"/>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9"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5" t="s">
        <v>2397</v>
      </c>
      <c r="G2549" t="s">
        <v>2361</v>
      </c>
    </row>
    <row r="2550" spans="1:7">
      <c r="A2550" s="556" t="s">
        <v>1073</v>
      </c>
      <c r="B2550" s="872" t="s">
        <v>56</v>
      </c>
      <c r="C2550" s="23">
        <v>46044</v>
      </c>
      <c r="D2550" s="89">
        <v>1539</v>
      </c>
      <c r="F2550" s="1145" t="s">
        <v>2398</v>
      </c>
      <c r="G2550" t="s">
        <v>2361</v>
      </c>
    </row>
    <row r="2551" spans="1:7" ht="15.75">
      <c r="A2551" s="76" t="s">
        <v>1070</v>
      </c>
      <c r="B2551" s="175" t="s">
        <v>1453</v>
      </c>
      <c r="C2551" s="239">
        <v>46044</v>
      </c>
      <c r="E2551" s="74">
        <v>486</v>
      </c>
      <c r="F2551" s="1145" t="s">
        <v>2399</v>
      </c>
      <c r="G2551" t="s">
        <v>2361</v>
      </c>
    </row>
    <row r="2552" spans="1:7">
      <c r="A2552" s="244" t="s">
        <v>1510</v>
      </c>
      <c r="B2552" s="244" t="s">
        <v>58</v>
      </c>
      <c r="C2552" s="23">
        <v>46044</v>
      </c>
      <c r="D2552" s="11">
        <v>520</v>
      </c>
      <c r="F2552" s="1145" t="s">
        <v>2385</v>
      </c>
      <c r="G2552" t="s">
        <v>2361</v>
      </c>
    </row>
    <row r="2553" spans="1:7">
      <c r="A2553" s="244" t="s">
        <v>1511</v>
      </c>
      <c r="B2553" s="244" t="s">
        <v>62</v>
      </c>
      <c r="C2553" s="23">
        <v>46044</v>
      </c>
      <c r="D2553" s="89">
        <v>1462</v>
      </c>
      <c r="F2553" s="1145" t="s">
        <v>2400</v>
      </c>
      <c r="G2553" t="s">
        <v>2361</v>
      </c>
    </row>
    <row r="2554" spans="1:7">
      <c r="A2554" s="244" t="s">
        <v>910</v>
      </c>
      <c r="B2554" s="244" t="s">
        <v>52</v>
      </c>
      <c r="C2554" s="23">
        <v>46044</v>
      </c>
      <c r="D2554" s="89">
        <v>2031</v>
      </c>
      <c r="F2554" s="1145" t="s">
        <v>2401</v>
      </c>
      <c r="G2554" t="s">
        <v>2361</v>
      </c>
    </row>
    <row r="2555" spans="1:7">
      <c r="A2555" s="244" t="s">
        <v>697</v>
      </c>
      <c r="B2555" s="244" t="s">
        <v>52</v>
      </c>
      <c r="C2555" s="23">
        <v>46044</v>
      </c>
      <c r="D2555" s="11">
        <v>970</v>
      </c>
      <c r="F2555" s="1145" t="s">
        <v>2402</v>
      </c>
      <c r="G2555" t="s">
        <v>2361</v>
      </c>
    </row>
    <row r="2556" spans="1:7">
      <c r="A2556" s="244" t="s">
        <v>1241</v>
      </c>
      <c r="B2556" s="91" t="s">
        <v>56</v>
      </c>
      <c r="C2556" s="23">
        <v>46044</v>
      </c>
      <c r="D2556" s="89">
        <v>1776</v>
      </c>
      <c r="F2556" s="1145" t="s">
        <v>2403</v>
      </c>
      <c r="G2556" t="s">
        <v>2361</v>
      </c>
    </row>
    <row r="2557" spans="1:7">
      <c r="A2557" s="556" t="s">
        <v>1330</v>
      </c>
      <c r="B2557" s="587" t="s">
        <v>56</v>
      </c>
      <c r="C2557" s="23">
        <v>46044</v>
      </c>
      <c r="D2557" s="89">
        <v>1940</v>
      </c>
      <c r="F2557" s="1145" t="s">
        <v>2404</v>
      </c>
      <c r="G2557" t="s">
        <v>2361</v>
      </c>
    </row>
    <row r="2558" spans="1:7" ht="15.75">
      <c r="A2558" s="76" t="s">
        <v>386</v>
      </c>
      <c r="B2558" s="175" t="s">
        <v>1453</v>
      </c>
      <c r="C2558" s="239">
        <v>46045</v>
      </c>
      <c r="D2558" s="11">
        <v>57</v>
      </c>
      <c r="F2558" s="1145" t="s">
        <v>1948</v>
      </c>
      <c r="G2558" t="s">
        <v>2361</v>
      </c>
    </row>
    <row r="2559" spans="1:7">
      <c r="A2559" s="244" t="s">
        <v>509</v>
      </c>
      <c r="B2559" s="244" t="s">
        <v>58</v>
      </c>
      <c r="C2559" s="23">
        <v>46045</v>
      </c>
      <c r="D2559" s="11">
        <v>274</v>
      </c>
      <c r="F2559" s="1145"/>
      <c r="G2559" t="s">
        <v>2361</v>
      </c>
    </row>
    <row r="2560" spans="1:7">
      <c r="A2560" s="240" t="s">
        <v>1510</v>
      </c>
      <c r="B2560" s="240" t="s">
        <v>58</v>
      </c>
      <c r="C2560" s="23">
        <v>46045</v>
      </c>
      <c r="D2560" s="11">
        <v>0</v>
      </c>
      <c r="F2560" s="1145" t="s">
        <v>104</v>
      </c>
      <c r="G2560" t="s">
        <v>2361</v>
      </c>
    </row>
    <row r="2561" spans="1:7">
      <c r="A2561" s="244" t="s">
        <v>1511</v>
      </c>
      <c r="B2561" s="244" t="s">
        <v>62</v>
      </c>
      <c r="C2561" s="23">
        <v>46045</v>
      </c>
      <c r="D2561" s="89">
        <v>1617</v>
      </c>
      <c r="F2561" s="1145"/>
      <c r="G2561" t="s">
        <v>2361</v>
      </c>
    </row>
    <row r="2562" spans="1:7">
      <c r="A2562" s="244" t="s">
        <v>910</v>
      </c>
      <c r="B2562" s="244" t="s">
        <v>52</v>
      </c>
      <c r="C2562" s="23">
        <v>46045</v>
      </c>
      <c r="D2562" s="11">
        <v>845</v>
      </c>
      <c r="F2562" s="1145" t="s">
        <v>2405</v>
      </c>
      <c r="G2562" t="s">
        <v>2361</v>
      </c>
    </row>
    <row r="2563" spans="1:7">
      <c r="A2563" s="240" t="s">
        <v>1252</v>
      </c>
      <c r="B2563" s="91" t="s">
        <v>56</v>
      </c>
      <c r="C2563" s="23">
        <v>46045</v>
      </c>
      <c r="D2563" s="89">
        <v>2651</v>
      </c>
      <c r="F2563" s="1145" t="s">
        <v>2406</v>
      </c>
      <c r="G2563" t="s">
        <v>2361</v>
      </c>
    </row>
    <row r="2564" spans="1:7">
      <c r="A2564" s="556" t="s">
        <v>1254</v>
      </c>
      <c r="B2564" s="587" t="s">
        <v>56</v>
      </c>
      <c r="C2564" s="23">
        <v>46045</v>
      </c>
      <c r="D2564" s="11">
        <v>818</v>
      </c>
      <c r="F2564" s="1145"/>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5" t="s">
        <v>2209</v>
      </c>
      <c r="G2567" t="s">
        <v>2361</v>
      </c>
    </row>
    <row r="2568" spans="1:7">
      <c r="A2568" s="76" t="s">
        <v>1076</v>
      </c>
      <c r="B2568" s="176" t="s">
        <v>989</v>
      </c>
      <c r="C2568" s="239">
        <v>46048</v>
      </c>
      <c r="D2568" s="11">
        <v>835</v>
      </c>
      <c r="F2568" s="1145"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5" t="s">
        <v>1580</v>
      </c>
      <c r="G2570" t="s">
        <v>2361</v>
      </c>
    </row>
    <row r="2571" spans="1:7" ht="15.75">
      <c r="A2571" s="76" t="s">
        <v>1124</v>
      </c>
      <c r="B2571" s="175" t="s">
        <v>1453</v>
      </c>
      <c r="C2571" s="239">
        <v>46048</v>
      </c>
      <c r="E2571" s="74">
        <v>313</v>
      </c>
      <c r="F2571" s="1145" t="s">
        <v>2410</v>
      </c>
      <c r="G2571" t="s">
        <v>2361</v>
      </c>
    </row>
    <row r="2572" spans="1:7">
      <c r="A2572" s="244" t="s">
        <v>1510</v>
      </c>
      <c r="B2572" s="244" t="s">
        <v>58</v>
      </c>
      <c r="C2572" s="23">
        <v>46048</v>
      </c>
      <c r="D2572" s="11">
        <v>376</v>
      </c>
      <c r="F2572" s="1145"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80"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7" t="s">
        <v>1514</v>
      </c>
      <c r="B2790" s="1187" t="s">
        <v>1453</v>
      </c>
      <c r="C2790" s="23">
        <v>46098</v>
      </c>
      <c r="D2790" s="11">
        <v>240</v>
      </c>
      <c r="F2790" s="11" t="s">
        <v>2488</v>
      </c>
      <c r="G2790" t="s">
        <v>1450</v>
      </c>
    </row>
    <row r="2791" spans="1:7">
      <c r="A2791" s="1187" t="s">
        <v>1064</v>
      </c>
      <c r="B2791" s="240" t="s">
        <v>463</v>
      </c>
      <c r="C2791" s="23">
        <v>46098</v>
      </c>
      <c r="D2791" s="11">
        <v>560</v>
      </c>
      <c r="F2791" s="11" t="s">
        <v>2489</v>
      </c>
      <c r="G2791" t="s">
        <v>1450</v>
      </c>
    </row>
    <row r="2792" spans="1:7">
      <c r="A2792" s="1187" t="s">
        <v>927</v>
      </c>
      <c r="B2792" s="1187" t="s">
        <v>52</v>
      </c>
      <c r="C2792" s="23">
        <v>46098</v>
      </c>
      <c r="D2792" s="89">
        <v>1300</v>
      </c>
      <c r="G2792" t="s">
        <v>1450</v>
      </c>
    </row>
    <row r="2793" spans="1:7">
      <c r="A2793" s="1188" t="s">
        <v>1356</v>
      </c>
      <c r="B2793" s="1188" t="s">
        <v>54</v>
      </c>
      <c r="C2793" s="23">
        <v>46098</v>
      </c>
      <c r="D2793" s="11">
        <v>872</v>
      </c>
      <c r="F2793" s="11" t="s">
        <v>2102</v>
      </c>
      <c r="G2793" t="s">
        <v>1450</v>
      </c>
    </row>
    <row r="2794" spans="1:7">
      <c r="A2794" s="1188" t="s">
        <v>1516</v>
      </c>
      <c r="B2794" s="1188" t="s">
        <v>58</v>
      </c>
      <c r="C2794" s="23">
        <v>46098</v>
      </c>
      <c r="D2794" s="11">
        <v>466</v>
      </c>
      <c r="F2794" s="11" t="s">
        <v>2418</v>
      </c>
      <c r="G2794" t="s">
        <v>1450</v>
      </c>
    </row>
    <row r="2795" spans="1:7">
      <c r="A2795" s="1188" t="s">
        <v>671</v>
      </c>
      <c r="B2795" s="1188" t="s">
        <v>1453</v>
      </c>
      <c r="C2795" s="23">
        <v>46098</v>
      </c>
      <c r="F2795" s="240" t="s">
        <v>1728</v>
      </c>
      <c r="G2795" t="s">
        <v>1450</v>
      </c>
    </row>
    <row r="2796" spans="1:7">
      <c r="A2796" s="1188" t="s">
        <v>1360</v>
      </c>
      <c r="B2796" s="1188" t="s">
        <v>1453</v>
      </c>
      <c r="C2796" s="23">
        <v>46098</v>
      </c>
      <c r="D2796" s="11">
        <v>130</v>
      </c>
      <c r="F2796" s="11" t="s">
        <v>2490</v>
      </c>
      <c r="G2796" t="s">
        <v>1450</v>
      </c>
    </row>
    <row r="2797" spans="1:7">
      <c r="A2797" s="240" t="s">
        <v>1517</v>
      </c>
      <c r="B2797" s="1188"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7"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7" t="s">
        <v>1751</v>
      </c>
      <c r="G2806" t="s">
        <v>1450</v>
      </c>
    </row>
    <row r="2807" spans="1:7">
      <c r="A2807" s="244" t="s">
        <v>979</v>
      </c>
      <c r="B2807" s="244" t="s">
        <v>1453</v>
      </c>
      <c r="C2807" s="23">
        <v>46100</v>
      </c>
      <c r="E2807" s="74">
        <v>679</v>
      </c>
      <c r="F2807" s="240"/>
      <c r="G2807" t="s">
        <v>1450</v>
      </c>
    </row>
    <row r="2808" spans="1:7">
      <c r="A2808" s="1233" t="s">
        <v>843</v>
      </c>
      <c r="B2808" s="1233" t="s">
        <v>58</v>
      </c>
      <c r="C2808" s="23">
        <v>46100</v>
      </c>
      <c r="D2808" s="11">
        <v>646</v>
      </c>
      <c r="G2808" t="s">
        <v>1450</v>
      </c>
    </row>
    <row r="2809" spans="1:7">
      <c r="A2809" s="1234" t="s">
        <v>927</v>
      </c>
      <c r="B2809" s="1234" t="s">
        <v>52</v>
      </c>
      <c r="C2809" s="23">
        <v>46100</v>
      </c>
      <c r="D2809" s="89">
        <v>1766</v>
      </c>
      <c r="F2809" s="11" t="s">
        <v>1952</v>
      </c>
      <c r="G2809" t="s">
        <v>1450</v>
      </c>
    </row>
    <row r="2810" spans="1:7">
      <c r="A2810" s="1234" t="s">
        <v>1356</v>
      </c>
      <c r="B2810" s="1234" t="s">
        <v>54</v>
      </c>
      <c r="C2810" s="23">
        <v>46100</v>
      </c>
      <c r="D2810" s="11">
        <v>287</v>
      </c>
      <c r="F2810" s="11" t="s">
        <v>2495</v>
      </c>
      <c r="G2810" t="s">
        <v>1450</v>
      </c>
    </row>
    <row r="2811" spans="1:7">
      <c r="A2811" s="1235" t="s">
        <v>1172</v>
      </c>
      <c r="B2811" s="1234" t="s">
        <v>52</v>
      </c>
      <c r="C2811" s="23">
        <v>46100</v>
      </c>
      <c r="D2811" s="89">
        <v>1412</v>
      </c>
      <c r="G2811" t="s">
        <v>1450</v>
      </c>
    </row>
    <row r="2812" spans="1:7">
      <c r="A2812" s="1234" t="s">
        <v>899</v>
      </c>
      <c r="B2812" s="1234" t="s">
        <v>2368</v>
      </c>
      <c r="C2812" s="23">
        <v>46100</v>
      </c>
      <c r="E2812" s="250">
        <v>1678</v>
      </c>
      <c r="F2812" s="11" t="s">
        <v>2496</v>
      </c>
      <c r="G2812" t="s">
        <v>1450</v>
      </c>
    </row>
    <row r="2813" spans="1:7">
      <c r="A2813" s="1234" t="s">
        <v>1360</v>
      </c>
      <c r="B2813" s="1234" t="s">
        <v>2368</v>
      </c>
      <c r="C2813" s="23">
        <v>46100</v>
      </c>
      <c r="E2813" s="74">
        <v>318</v>
      </c>
      <c r="F2813" s="1237" t="s">
        <v>2497</v>
      </c>
      <c r="G2813" t="s">
        <v>1450</v>
      </c>
    </row>
    <row r="2814" spans="1:7">
      <c r="A2814" s="1234" t="s">
        <v>899</v>
      </c>
      <c r="B2814" s="1234" t="s">
        <v>52</v>
      </c>
      <c r="C2814" s="23">
        <v>46100</v>
      </c>
      <c r="F2814" s="1238" t="s">
        <v>2498</v>
      </c>
      <c r="G2814" t="s">
        <v>1450</v>
      </c>
    </row>
    <row r="2815" spans="1:7">
      <c r="A2815" s="240" t="s">
        <v>1515</v>
      </c>
      <c r="B2815" s="240" t="s">
        <v>62</v>
      </c>
      <c r="C2815" s="23">
        <v>46100</v>
      </c>
      <c r="F2815" s="240" t="s">
        <v>1728</v>
      </c>
      <c r="G2815" t="s">
        <v>1450</v>
      </c>
    </row>
    <row r="2816" spans="1:7">
      <c r="A2816" s="1234" t="s">
        <v>927</v>
      </c>
      <c r="B2816" s="1234" t="s">
        <v>52</v>
      </c>
      <c r="C2816" s="23">
        <v>46101</v>
      </c>
      <c r="D2816" s="11">
        <v>41</v>
      </c>
      <c r="F2816" s="11" t="s">
        <v>1895</v>
      </c>
      <c r="G2816" t="s">
        <v>1450</v>
      </c>
    </row>
    <row r="2817" spans="1:7">
      <c r="A2817" s="1233" t="s">
        <v>843</v>
      </c>
      <c r="B2817" s="1233" t="s">
        <v>58</v>
      </c>
      <c r="C2817" s="23">
        <v>46101</v>
      </c>
      <c r="D2817" s="11">
        <v>212</v>
      </c>
      <c r="G2817" t="s">
        <v>1450</v>
      </c>
    </row>
    <row r="2818" spans="1:7">
      <c r="A2818" s="1235" t="s">
        <v>1172</v>
      </c>
      <c r="B2818" s="1234"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5" t="s">
        <v>843</v>
      </c>
      <c r="B2820" s="1245" t="s">
        <v>58</v>
      </c>
      <c r="C2820" s="23">
        <v>46104</v>
      </c>
      <c r="D2820" s="11">
        <v>225</v>
      </c>
      <c r="G2820" t="s">
        <v>1450</v>
      </c>
    </row>
    <row r="2821" spans="1:7">
      <c r="A2821" s="1246" t="s">
        <v>1353</v>
      </c>
      <c r="B2821" s="1246" t="s">
        <v>54</v>
      </c>
      <c r="C2821" s="23">
        <v>46104</v>
      </c>
      <c r="F2821" s="1238" t="s">
        <v>1751</v>
      </c>
      <c r="G2821" t="s">
        <v>1450</v>
      </c>
    </row>
    <row r="2822" spans="1:7">
      <c r="A2822" s="1246" t="s">
        <v>1356</v>
      </c>
      <c r="B2822" s="1246" t="s">
        <v>54</v>
      </c>
      <c r="C2822" s="23">
        <v>46104</v>
      </c>
      <c r="F2822" s="1238" t="s">
        <v>1751</v>
      </c>
      <c r="G2822" t="s">
        <v>1450</v>
      </c>
    </row>
    <row r="2823" spans="1:7">
      <c r="A2823" s="178" t="s">
        <v>827</v>
      </c>
      <c r="B2823" s="1246" t="s">
        <v>54</v>
      </c>
      <c r="C2823" s="23">
        <v>46104</v>
      </c>
      <c r="D2823" s="11">
        <v>735</v>
      </c>
      <c r="G2823" t="s">
        <v>1450</v>
      </c>
    </row>
    <row r="2824" spans="1:7">
      <c r="A2824" s="1233" t="s">
        <v>843</v>
      </c>
      <c r="B2824" s="1233" t="s">
        <v>58</v>
      </c>
      <c r="C2824" s="23">
        <v>46105</v>
      </c>
      <c r="D2824" s="11">
        <v>135</v>
      </c>
      <c r="G2824" t="s">
        <v>1450</v>
      </c>
    </row>
    <row r="2825" spans="1:7">
      <c r="A2825" s="1234" t="s">
        <v>1519</v>
      </c>
      <c r="B2825" s="1234" t="s">
        <v>1453</v>
      </c>
      <c r="C2825" s="23">
        <v>46105</v>
      </c>
      <c r="D2825" s="11">
        <v>513</v>
      </c>
      <c r="G2825" t="s">
        <v>1450</v>
      </c>
    </row>
    <row r="2826" spans="1:7">
      <c r="A2826" s="1234" t="s">
        <v>688</v>
      </c>
      <c r="B2826" s="1234" t="s">
        <v>2500</v>
      </c>
      <c r="C2826" s="23">
        <v>46105</v>
      </c>
      <c r="F2826" s="1238" t="s">
        <v>1728</v>
      </c>
      <c r="G2826" t="s">
        <v>1450</v>
      </c>
    </row>
    <row r="2827" spans="1:7">
      <c r="A2827" s="1234" t="s">
        <v>827</v>
      </c>
      <c r="B2827" s="1234"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3" t="s">
        <v>843</v>
      </c>
      <c r="B2830" s="1233" t="s">
        <v>58</v>
      </c>
      <c r="C2830" s="23">
        <v>46106</v>
      </c>
      <c r="D2830" s="11">
        <v>278</v>
      </c>
      <c r="F2830" s="11" t="s">
        <v>2502</v>
      </c>
      <c r="G2830" t="s">
        <v>1450</v>
      </c>
    </row>
    <row r="2831" spans="1:7">
      <c r="A2831" s="1234" t="s">
        <v>827</v>
      </c>
      <c r="B2831" s="1234" t="s">
        <v>54</v>
      </c>
      <c r="C2831" s="23">
        <v>46106</v>
      </c>
      <c r="D2831" s="11">
        <v>897</v>
      </c>
      <c r="F2831" s="11" t="s">
        <v>2102</v>
      </c>
      <c r="G2831" t="s">
        <v>1450</v>
      </c>
    </row>
    <row r="2832" spans="1:7">
      <c r="A2832" s="1234" t="s">
        <v>927</v>
      </c>
      <c r="B2832" s="1234" t="s">
        <v>2368</v>
      </c>
      <c r="C2832" s="23">
        <v>46106</v>
      </c>
      <c r="E2832" s="250">
        <v>8226</v>
      </c>
      <c r="F2832" s="11" t="s">
        <v>2503</v>
      </c>
      <c r="G2832" t="s">
        <v>1450</v>
      </c>
    </row>
    <row r="2833" spans="1:7">
      <c r="A2833" s="1234" t="s">
        <v>843</v>
      </c>
      <c r="B2833" s="1234" t="s">
        <v>1453</v>
      </c>
      <c r="C2833" s="23">
        <v>46106</v>
      </c>
      <c r="D2833" s="11">
        <v>216</v>
      </c>
      <c r="G2833" t="s">
        <v>1450</v>
      </c>
    </row>
    <row r="2834" spans="1:7">
      <c r="A2834" s="1234" t="s">
        <v>1172</v>
      </c>
      <c r="B2834" s="1234" t="s">
        <v>52</v>
      </c>
      <c r="C2834" s="23">
        <v>46106</v>
      </c>
      <c r="D2834" s="89">
        <v>2020</v>
      </c>
      <c r="G2834" t="s">
        <v>1450</v>
      </c>
    </row>
    <row r="2835" spans="1:7">
      <c r="A2835" s="1234" t="s">
        <v>1177</v>
      </c>
      <c r="B2835" s="1234" t="s">
        <v>1453</v>
      </c>
      <c r="C2835" s="23">
        <v>46106</v>
      </c>
      <c r="F2835" s="11" t="s">
        <v>1728</v>
      </c>
      <c r="G2835" t="s">
        <v>1450</v>
      </c>
    </row>
    <row r="2836" spans="1:7">
      <c r="A2836" s="1234" t="s">
        <v>1170</v>
      </c>
      <c r="B2836" s="1234" t="s">
        <v>1453</v>
      </c>
      <c r="C2836" s="23">
        <v>46106</v>
      </c>
      <c r="D2836" s="11">
        <v>7</v>
      </c>
      <c r="F2836" s="11" t="s">
        <v>1580</v>
      </c>
      <c r="G2836" t="s">
        <v>1450</v>
      </c>
    </row>
    <row r="2837" spans="1:7">
      <c r="A2837" s="1234" t="s">
        <v>688</v>
      </c>
      <c r="B2837" s="1234" t="s">
        <v>2504</v>
      </c>
      <c r="C2837" s="23">
        <v>46106</v>
      </c>
      <c r="D2837" s="11">
        <v>172</v>
      </c>
      <c r="G2837" t="s">
        <v>1450</v>
      </c>
    </row>
    <row r="2838" spans="1:7">
      <c r="A2838" s="240" t="s">
        <v>510</v>
      </c>
      <c r="B2838" s="1234" t="s">
        <v>1453</v>
      </c>
      <c r="C2838" s="23">
        <v>46107</v>
      </c>
      <c r="E2838" s="250">
        <v>2676</v>
      </c>
      <c r="G2838" t="s">
        <v>1450</v>
      </c>
    </row>
    <row r="2839" spans="1:7">
      <c r="A2839" s="1233" t="s">
        <v>843</v>
      </c>
      <c r="B2839" s="1233" t="s">
        <v>58</v>
      </c>
      <c r="C2839" s="23">
        <v>46107</v>
      </c>
      <c r="D2839" s="11">
        <v>333</v>
      </c>
      <c r="G2839" t="s">
        <v>1450</v>
      </c>
    </row>
    <row r="2840" spans="1:7">
      <c r="A2840" s="1234" t="s">
        <v>821</v>
      </c>
      <c r="B2840" s="1234" t="s">
        <v>54</v>
      </c>
      <c r="C2840" s="23">
        <v>46107</v>
      </c>
      <c r="D2840" s="11">
        <v>438</v>
      </c>
      <c r="G2840" t="s">
        <v>1450</v>
      </c>
    </row>
    <row r="2841" spans="1:7">
      <c r="A2841" s="1234" t="s">
        <v>827</v>
      </c>
      <c r="B2841" s="1234" t="s">
        <v>54</v>
      </c>
      <c r="C2841" s="23">
        <v>46107</v>
      </c>
      <c r="D2841" s="11">
        <v>583</v>
      </c>
      <c r="F2841" s="11" t="s">
        <v>2505</v>
      </c>
      <c r="G2841" t="s">
        <v>1450</v>
      </c>
    </row>
    <row r="2842" spans="1:7">
      <c r="A2842" s="1234" t="s">
        <v>1172</v>
      </c>
      <c r="B2842" s="1234" t="s">
        <v>52</v>
      </c>
      <c r="C2842" s="23">
        <v>46107</v>
      </c>
      <c r="D2842" s="89">
        <v>1855</v>
      </c>
      <c r="G2842" t="s">
        <v>1450</v>
      </c>
    </row>
    <row r="2843" spans="1:7">
      <c r="A2843" s="178" t="s">
        <v>1183</v>
      </c>
      <c r="B2843" s="1246" t="s">
        <v>1453</v>
      </c>
      <c r="C2843" s="23">
        <v>46107</v>
      </c>
      <c r="D2843" s="11">
        <v>265</v>
      </c>
      <c r="G2843" t="s">
        <v>1450</v>
      </c>
    </row>
    <row r="2844" spans="1:7">
      <c r="A2844" s="1233" t="s">
        <v>843</v>
      </c>
      <c r="B2844" s="1233" t="s">
        <v>58</v>
      </c>
      <c r="C2844" s="23">
        <v>46108</v>
      </c>
      <c r="D2844" s="11">
        <v>377</v>
      </c>
      <c r="G2844" t="s">
        <v>1450</v>
      </c>
    </row>
    <row r="2845" spans="1:7">
      <c r="A2845" s="1234" t="s">
        <v>1172</v>
      </c>
      <c r="B2845" s="1234" t="s">
        <v>52</v>
      </c>
      <c r="C2845" s="23">
        <v>46108</v>
      </c>
      <c r="D2845" s="89">
        <v>1609</v>
      </c>
      <c r="G2845" t="s">
        <v>1450</v>
      </c>
    </row>
    <row r="2846" spans="1:7">
      <c r="A2846" s="178" t="s">
        <v>1183</v>
      </c>
      <c r="B2846" s="1246" t="s">
        <v>1453</v>
      </c>
      <c r="C2846" s="23">
        <v>46108</v>
      </c>
      <c r="D2846" s="11">
        <v>372</v>
      </c>
      <c r="G2846" t="s">
        <v>1450</v>
      </c>
    </row>
    <row r="2847" spans="1:7">
      <c r="A2847" s="1245" t="s">
        <v>843</v>
      </c>
      <c r="B2847" s="1245" t="s">
        <v>58</v>
      </c>
      <c r="C2847" s="23">
        <v>46111</v>
      </c>
      <c r="D2847" s="11">
        <v>526</v>
      </c>
      <c r="G2847" t="s">
        <v>1450</v>
      </c>
    </row>
    <row r="2848" spans="1:7">
      <c r="A2848" s="1246" t="s">
        <v>830</v>
      </c>
      <c r="B2848" s="1246" t="s">
        <v>54</v>
      </c>
      <c r="C2848" s="23">
        <v>46111</v>
      </c>
      <c r="D2848" s="11">
        <v>978</v>
      </c>
      <c r="G2848" t="s">
        <v>1450</v>
      </c>
    </row>
    <row r="2849" spans="1:7">
      <c r="A2849" s="1246" t="s">
        <v>1180</v>
      </c>
      <c r="B2849" s="1246" t="s">
        <v>1453</v>
      </c>
      <c r="C2849" s="23">
        <v>46111</v>
      </c>
      <c r="D2849" s="11">
        <v>195</v>
      </c>
      <c r="G2849" t="s">
        <v>1450</v>
      </c>
    </row>
    <row r="2850" spans="1:7">
      <c r="A2850" s="1246" t="s">
        <v>1183</v>
      </c>
      <c r="B2850" s="1246" t="s">
        <v>1453</v>
      </c>
      <c r="C2850" s="23">
        <v>46111</v>
      </c>
      <c r="D2850" s="11">
        <v>396</v>
      </c>
      <c r="G2850" t="s">
        <v>1450</v>
      </c>
    </row>
    <row r="2851" spans="1:7">
      <c r="A2851" s="1246" t="s">
        <v>1175</v>
      </c>
      <c r="B2851" s="1246" t="s">
        <v>52</v>
      </c>
      <c r="C2851" s="23">
        <v>46111</v>
      </c>
      <c r="D2851" s="11">
        <v>788</v>
      </c>
      <c r="G2851" t="s">
        <v>1450</v>
      </c>
    </row>
    <row r="2852" spans="1:7">
      <c r="A2852" s="1246" t="s">
        <v>1172</v>
      </c>
      <c r="B2852" s="1246" t="s">
        <v>52</v>
      </c>
      <c r="C2852" s="23">
        <v>46111</v>
      </c>
      <c r="F2852" s="11" t="s">
        <v>1728</v>
      </c>
      <c r="G2852" t="s">
        <v>1450</v>
      </c>
    </row>
    <row r="2853" spans="1:7">
      <c r="A2853" s="240" t="s">
        <v>1520</v>
      </c>
      <c r="B2853" s="1246" t="s">
        <v>1453</v>
      </c>
      <c r="C2853" s="23">
        <v>46112</v>
      </c>
      <c r="D2853" s="11">
        <v>55</v>
      </c>
      <c r="G2853" t="s">
        <v>1450</v>
      </c>
    </row>
    <row r="2854" spans="1:7">
      <c r="A2854" s="1233" t="s">
        <v>843</v>
      </c>
      <c r="B2854" s="1233" t="s">
        <v>58</v>
      </c>
      <c r="C2854" s="23">
        <v>46112</v>
      </c>
      <c r="D2854" s="11">
        <v>36</v>
      </c>
      <c r="F2854" s="11" t="s">
        <v>2506</v>
      </c>
      <c r="G2854" t="s">
        <v>1450</v>
      </c>
    </row>
    <row r="2855" spans="1:7">
      <c r="A2855" s="1234" t="s">
        <v>830</v>
      </c>
      <c r="B2855" s="1234" t="s">
        <v>54</v>
      </c>
      <c r="C2855" s="23">
        <v>46112</v>
      </c>
      <c r="D2855" s="89">
        <v>1555</v>
      </c>
      <c r="G2855" t="s">
        <v>1450</v>
      </c>
    </row>
    <row r="2856" spans="1:7">
      <c r="A2856" s="1234" t="s">
        <v>1175</v>
      </c>
      <c r="B2856" s="1234" t="s">
        <v>52</v>
      </c>
      <c r="C2856" s="23">
        <v>46112</v>
      </c>
      <c r="D2856" s="89">
        <v>1083</v>
      </c>
      <c r="F2856" s="11" t="s">
        <v>1909</v>
      </c>
      <c r="G2856" t="s">
        <v>1450</v>
      </c>
    </row>
    <row r="2857" spans="1:7">
      <c r="A2857" s="1234" t="s">
        <v>1172</v>
      </c>
      <c r="B2857" s="1234" t="s">
        <v>52</v>
      </c>
      <c r="C2857" s="23">
        <v>46112</v>
      </c>
      <c r="D2857" s="89">
        <v>1420</v>
      </c>
      <c r="G2857" t="s">
        <v>1450</v>
      </c>
    </row>
    <row r="2858" spans="1:7">
      <c r="A2858" s="1234" t="s">
        <v>870</v>
      </c>
      <c r="B2858" s="1234" t="s">
        <v>52</v>
      </c>
      <c r="C2858" s="23">
        <v>46112</v>
      </c>
      <c r="D2858" s="11">
        <v>551</v>
      </c>
      <c r="F2858" s="11" t="s">
        <v>1592</v>
      </c>
      <c r="G2858" t="s">
        <v>1450</v>
      </c>
    </row>
    <row r="2859" spans="1:7">
      <c r="A2859" s="1233" t="s">
        <v>843</v>
      </c>
      <c r="B2859" s="1233" t="s">
        <v>58</v>
      </c>
      <c r="C2859" s="23">
        <v>46113</v>
      </c>
      <c r="D2859" s="11">
        <v>12</v>
      </c>
      <c r="F2859" s="11" t="s">
        <v>2507</v>
      </c>
      <c r="G2859" t="s">
        <v>1451</v>
      </c>
    </row>
    <row r="2860" spans="1:7">
      <c r="A2860" s="1234" t="s">
        <v>830</v>
      </c>
      <c r="B2860" s="1234" t="s">
        <v>54</v>
      </c>
      <c r="C2860" s="23">
        <v>46113</v>
      </c>
      <c r="D2860" s="89">
        <v>1095</v>
      </c>
      <c r="G2860" t="s">
        <v>1451</v>
      </c>
    </row>
    <row r="2861" spans="1:7">
      <c r="A2861" s="1234" t="s">
        <v>1180</v>
      </c>
      <c r="B2861" s="1234" t="s">
        <v>1453</v>
      </c>
      <c r="C2861" s="23">
        <v>46113</v>
      </c>
      <c r="D2861" s="11">
        <v>349</v>
      </c>
      <c r="G2861" t="s">
        <v>1451</v>
      </c>
    </row>
    <row r="2862" spans="1:7">
      <c r="A2862" s="1234" t="s">
        <v>1172</v>
      </c>
      <c r="B2862" s="1234" t="s">
        <v>52</v>
      </c>
      <c r="C2862" s="23">
        <v>46113</v>
      </c>
      <c r="D2862" s="89">
        <v>1208</v>
      </c>
      <c r="G2862" t="s">
        <v>1451</v>
      </c>
    </row>
    <row r="2863" spans="1:7">
      <c r="A2863" s="1234" t="s">
        <v>870</v>
      </c>
      <c r="B2863" s="1234" t="s">
        <v>52</v>
      </c>
      <c r="C2863" s="23">
        <v>46113</v>
      </c>
      <c r="D2863" s="89">
        <v>1606</v>
      </c>
      <c r="G2863" t="s">
        <v>1451</v>
      </c>
    </row>
    <row r="2864" spans="1:7">
      <c r="A2864" s="1233" t="s">
        <v>843</v>
      </c>
      <c r="B2864" s="1233" t="s">
        <v>58</v>
      </c>
      <c r="C2864" s="23">
        <v>46114</v>
      </c>
      <c r="F2864" s="11" t="s">
        <v>2508</v>
      </c>
      <c r="G2864" t="s">
        <v>1451</v>
      </c>
    </row>
    <row r="2865" spans="1:7">
      <c r="A2865" s="1234" t="s">
        <v>843</v>
      </c>
      <c r="B2865" s="1234" t="s">
        <v>1453</v>
      </c>
      <c r="C2865" s="23">
        <v>46114</v>
      </c>
      <c r="E2865" s="74">
        <v>106</v>
      </c>
      <c r="F2865" s="11" t="s">
        <v>1580</v>
      </c>
      <c r="G2865" t="s">
        <v>1451</v>
      </c>
    </row>
    <row r="2866" spans="1:7">
      <c r="A2866" s="1234" t="s">
        <v>830</v>
      </c>
      <c r="B2866" s="1234" t="s">
        <v>54</v>
      </c>
      <c r="C2866" s="23">
        <v>46114</v>
      </c>
      <c r="F2866" s="11" t="s">
        <v>1580</v>
      </c>
      <c r="G2866" t="s">
        <v>1451</v>
      </c>
    </row>
    <row r="2867" spans="1:7">
      <c r="A2867" s="1234" t="s">
        <v>1183</v>
      </c>
      <c r="B2867" s="1234" t="s">
        <v>1453</v>
      </c>
      <c r="C2867" s="23">
        <v>46114</v>
      </c>
      <c r="D2867" s="11">
        <v>145</v>
      </c>
      <c r="G2867" t="s">
        <v>1451</v>
      </c>
    </row>
    <row r="2868" spans="1:7">
      <c r="A2868" s="1234" t="s">
        <v>1180</v>
      </c>
      <c r="B2868" s="1234" t="s">
        <v>52</v>
      </c>
      <c r="C2868" s="23">
        <v>46114</v>
      </c>
      <c r="D2868" s="11">
        <v>790</v>
      </c>
      <c r="G2868" t="s">
        <v>1451</v>
      </c>
    </row>
    <row r="2869" spans="1:7">
      <c r="A2869" s="1234" t="s">
        <v>1172</v>
      </c>
      <c r="B2869" s="1234" t="s">
        <v>52</v>
      </c>
      <c r="C2869" s="23">
        <v>46114</v>
      </c>
      <c r="D2869" s="11">
        <v>596</v>
      </c>
      <c r="G2869" t="s">
        <v>1451</v>
      </c>
    </row>
    <row r="2870" spans="1:7">
      <c r="A2870" s="178" t="s">
        <v>1501</v>
      </c>
      <c r="B2870" s="1234" t="s">
        <v>1453</v>
      </c>
      <c r="C2870" s="23">
        <v>46115</v>
      </c>
      <c r="F2870" s="11" t="s">
        <v>104</v>
      </c>
      <c r="G2870" t="s">
        <v>1451</v>
      </c>
    </row>
    <row r="2871" spans="1:7">
      <c r="A2871" s="178" t="s">
        <v>879</v>
      </c>
      <c r="B2871" s="1234" t="s">
        <v>52</v>
      </c>
      <c r="C2871" s="23">
        <v>46115</v>
      </c>
      <c r="D2871" s="11">
        <v>752</v>
      </c>
      <c r="F2871" s="11" t="s">
        <v>1892</v>
      </c>
      <c r="G2871" t="s">
        <v>1451</v>
      </c>
    </row>
    <row r="2872" spans="1:7">
      <c r="A2872" s="178" t="s">
        <v>1180</v>
      </c>
      <c r="B2872" s="1234" t="s">
        <v>52</v>
      </c>
      <c r="C2872" s="23">
        <v>46115</v>
      </c>
      <c r="D2872" s="11">
        <v>15</v>
      </c>
      <c r="G2872" t="s">
        <v>1451</v>
      </c>
    </row>
    <row r="2873" spans="1:7">
      <c r="A2873" s="178" t="s">
        <v>1183</v>
      </c>
      <c r="B2873" s="1234" t="s">
        <v>52</v>
      </c>
      <c r="C2873" s="23">
        <v>46115</v>
      </c>
      <c r="F2873" s="11" t="s">
        <v>1892</v>
      </c>
      <c r="G2873" t="s">
        <v>1451</v>
      </c>
    </row>
    <row r="2874" spans="1:7">
      <c r="A2874" s="178" t="s">
        <v>1501</v>
      </c>
      <c r="B2874" s="1234" t="s">
        <v>1453</v>
      </c>
      <c r="C2874" s="23">
        <v>46118</v>
      </c>
      <c r="F2874" s="11" t="s">
        <v>104</v>
      </c>
      <c r="G2874" t="s">
        <v>1451</v>
      </c>
    </row>
    <row r="2875" spans="1:7">
      <c r="A2875" s="1233" t="s">
        <v>832</v>
      </c>
      <c r="B2875" s="1233" t="s">
        <v>54</v>
      </c>
      <c r="C2875" s="23">
        <v>46118</v>
      </c>
      <c r="D2875" s="89">
        <v>1360</v>
      </c>
      <c r="G2875" t="s">
        <v>1451</v>
      </c>
    </row>
    <row r="2876" spans="1:7">
      <c r="A2876" s="1233" t="s">
        <v>386</v>
      </c>
      <c r="B2876" s="1233" t="s">
        <v>1453</v>
      </c>
      <c r="C2876" s="23">
        <v>46119</v>
      </c>
      <c r="F2876" s="11" t="s">
        <v>104</v>
      </c>
      <c r="G2876" t="s">
        <v>1451</v>
      </c>
    </row>
    <row r="2877" spans="1:7">
      <c r="A2877" s="1233" t="s">
        <v>873</v>
      </c>
      <c r="B2877" s="1233" t="s">
        <v>2095</v>
      </c>
      <c r="C2877" s="23">
        <v>46119</v>
      </c>
      <c r="D2877" s="11">
        <v>102</v>
      </c>
      <c r="F2877" s="11" t="s">
        <v>1887</v>
      </c>
      <c r="G2877" t="s">
        <v>1451</v>
      </c>
    </row>
    <row r="2878" spans="1:7">
      <c r="A2878" s="1234" t="s">
        <v>876</v>
      </c>
      <c r="B2878" s="1234" t="s">
        <v>2095</v>
      </c>
      <c r="C2878" s="23">
        <v>46119</v>
      </c>
      <c r="D2878" s="11">
        <v>417</v>
      </c>
      <c r="F2878" s="11" t="s">
        <v>1592</v>
      </c>
      <c r="G2878" t="s">
        <v>1451</v>
      </c>
    </row>
    <row r="2879" spans="1:7">
      <c r="A2879" s="1234" t="s">
        <v>1172</v>
      </c>
      <c r="B2879" s="1234" t="s">
        <v>52</v>
      </c>
      <c r="C2879" s="23">
        <v>46119</v>
      </c>
      <c r="F2879" s="11" t="s">
        <v>2509</v>
      </c>
      <c r="G2879" t="s">
        <v>1451</v>
      </c>
    </row>
    <row r="2880" spans="1:7">
      <c r="A2880" s="1234" t="s">
        <v>832</v>
      </c>
      <c r="B2880" s="1234" t="s">
        <v>54</v>
      </c>
      <c r="C2880" s="23">
        <v>46119</v>
      </c>
      <c r="F2880" s="11" t="s">
        <v>1613</v>
      </c>
      <c r="G2880" t="s">
        <v>1451</v>
      </c>
    </row>
    <row r="2881" spans="1:7">
      <c r="A2881" s="1234" t="s">
        <v>830</v>
      </c>
      <c r="B2881" s="1234"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3" t="s">
        <v>838</v>
      </c>
      <c r="B2889" s="1234" t="s">
        <v>52</v>
      </c>
      <c r="C2889" s="23">
        <v>46120</v>
      </c>
      <c r="D2889" s="89">
        <v>1036</v>
      </c>
      <c r="G2889" t="s">
        <v>1451</v>
      </c>
    </row>
    <row r="2890" spans="1:7">
      <c r="A2890" s="1233" t="s">
        <v>838</v>
      </c>
      <c r="B2890" s="1234" t="s">
        <v>52</v>
      </c>
      <c r="C2890" s="23">
        <v>46121</v>
      </c>
      <c r="D2890" s="89"/>
      <c r="F2890" s="11" t="s">
        <v>1892</v>
      </c>
      <c r="G2890" t="s">
        <v>1451</v>
      </c>
    </row>
    <row r="2891" spans="1:7">
      <c r="A2891" s="178" t="s">
        <v>679</v>
      </c>
      <c r="B2891" s="1234" t="s">
        <v>54</v>
      </c>
      <c r="C2891" s="23">
        <v>46122</v>
      </c>
      <c r="D2891" s="11">
        <v>891</v>
      </c>
      <c r="G2891" t="s">
        <v>1451</v>
      </c>
    </row>
    <row r="2892" spans="1:7">
      <c r="A2892" s="178" t="s">
        <v>679</v>
      </c>
      <c r="B2892" s="1234" t="s">
        <v>54</v>
      </c>
      <c r="C2892" s="23">
        <v>46125</v>
      </c>
      <c r="D2892" s="89">
        <v>2719</v>
      </c>
      <c r="G2892" t="s">
        <v>1451</v>
      </c>
    </row>
    <row r="2893" spans="1:7">
      <c r="A2893" s="1233" t="s">
        <v>679</v>
      </c>
      <c r="B2893" s="1233" t="s">
        <v>54</v>
      </c>
      <c r="C2893" s="23">
        <v>46126</v>
      </c>
      <c r="D2893" s="89">
        <v>2206</v>
      </c>
      <c r="G2893" t="s">
        <v>1451</v>
      </c>
    </row>
    <row r="2894" spans="1:7">
      <c r="A2894" s="1234" t="s">
        <v>830</v>
      </c>
      <c r="B2894" s="1234" t="s">
        <v>2172</v>
      </c>
      <c r="C2894" s="23">
        <v>46126</v>
      </c>
      <c r="E2894" s="250">
        <v>4672</v>
      </c>
      <c r="F2894" s="11" t="s">
        <v>2518</v>
      </c>
      <c r="G2894" t="s">
        <v>1451</v>
      </c>
    </row>
    <row r="2895" spans="1:7">
      <c r="A2895" s="1234" t="s">
        <v>832</v>
      </c>
      <c r="B2895" s="1234" t="s">
        <v>2172</v>
      </c>
      <c r="C2895" s="23">
        <v>46126</v>
      </c>
      <c r="E2895" s="250">
        <v>1850</v>
      </c>
      <c r="F2895" s="11" t="s">
        <v>2519</v>
      </c>
      <c r="G2895" t="s">
        <v>1451</v>
      </c>
    </row>
    <row r="2896" spans="1:7">
      <c r="A2896" s="1234" t="s">
        <v>1172</v>
      </c>
      <c r="B2896" s="1234" t="s">
        <v>2368</v>
      </c>
      <c r="C2896" s="23">
        <v>46126</v>
      </c>
      <c r="E2896" s="250">
        <v>14650</v>
      </c>
      <c r="F2896" s="11" t="s">
        <v>2520</v>
      </c>
      <c r="G2896" t="s">
        <v>1451</v>
      </c>
    </row>
    <row r="2897" spans="1:7">
      <c r="A2897" s="1233" t="s">
        <v>679</v>
      </c>
      <c r="B2897" s="1233" t="s">
        <v>54</v>
      </c>
      <c r="C2897" s="23">
        <v>46127</v>
      </c>
      <c r="D2897" s="89">
        <v>2612</v>
      </c>
      <c r="G2897" t="s">
        <v>1451</v>
      </c>
    </row>
    <row r="2898" spans="1:7">
      <c r="A2898" s="178" t="s">
        <v>873</v>
      </c>
      <c r="B2898" s="1234" t="s">
        <v>1453</v>
      </c>
      <c r="C2898" s="23">
        <v>46127</v>
      </c>
      <c r="E2898" s="74">
        <v>300</v>
      </c>
      <c r="F2898" s="11" t="s">
        <v>2521</v>
      </c>
      <c r="G2898" t="s">
        <v>1451</v>
      </c>
    </row>
    <row r="2899" spans="1:7">
      <c r="A2899" s="178" t="s">
        <v>876</v>
      </c>
      <c r="B2899" s="1234" t="s">
        <v>1453</v>
      </c>
      <c r="C2899" s="23">
        <v>46127</v>
      </c>
      <c r="E2899" s="74">
        <v>688</v>
      </c>
      <c r="F2899" s="11" t="s">
        <v>2522</v>
      </c>
      <c r="G2899" t="s">
        <v>1451</v>
      </c>
    </row>
    <row r="2900" spans="1:7">
      <c r="A2900" s="1233" t="s">
        <v>679</v>
      </c>
      <c r="B2900" s="1233" t="s">
        <v>54</v>
      </c>
      <c r="C2900" s="23">
        <v>46128</v>
      </c>
      <c r="D2900" s="89">
        <v>1765</v>
      </c>
      <c r="G2900" t="s">
        <v>1451</v>
      </c>
    </row>
    <row r="2901" spans="1:7">
      <c r="A2901" s="1234" t="s">
        <v>830</v>
      </c>
      <c r="B2901" s="1234" t="s">
        <v>1453</v>
      </c>
      <c r="C2901" s="23">
        <v>46128</v>
      </c>
      <c r="F2901" s="11" t="s">
        <v>2523</v>
      </c>
      <c r="G2901" t="s">
        <v>1451</v>
      </c>
    </row>
    <row r="2902" spans="1:7">
      <c r="A2902" s="1234" t="s">
        <v>1521</v>
      </c>
      <c r="B2902" s="1234" t="s">
        <v>1453</v>
      </c>
      <c r="C2902" s="23">
        <v>46128</v>
      </c>
      <c r="F2902" s="11" t="s">
        <v>2523</v>
      </c>
      <c r="G2902" t="s">
        <v>1451</v>
      </c>
    </row>
    <row r="2903" spans="1:7">
      <c r="A2903" s="1234" t="s">
        <v>610</v>
      </c>
      <c r="B2903" s="1234" t="s">
        <v>52</v>
      </c>
      <c r="C2903" s="23">
        <v>46128</v>
      </c>
      <c r="D2903" s="11">
        <v>407</v>
      </c>
      <c r="G2903" t="s">
        <v>1451</v>
      </c>
    </row>
    <row r="2904" spans="1:7">
      <c r="A2904" s="1233" t="s">
        <v>679</v>
      </c>
      <c r="B2904" s="1233" t="s">
        <v>54</v>
      </c>
      <c r="C2904" s="23">
        <v>46129</v>
      </c>
      <c r="D2904" s="89">
        <v>1356</v>
      </c>
      <c r="G2904" t="s">
        <v>1451</v>
      </c>
    </row>
    <row r="2905" spans="1:7">
      <c r="A2905" s="1233" t="s">
        <v>671</v>
      </c>
      <c r="B2905" s="1233" t="s">
        <v>1453</v>
      </c>
      <c r="C2905" s="23">
        <v>46129</v>
      </c>
      <c r="D2905" s="11">
        <v>67</v>
      </c>
      <c r="G2905" t="s">
        <v>1451</v>
      </c>
    </row>
    <row r="2906" spans="1:7">
      <c r="A2906" s="1234" t="s">
        <v>610</v>
      </c>
      <c r="B2906" s="1234" t="s">
        <v>52</v>
      </c>
      <c r="C2906" s="23">
        <v>46129</v>
      </c>
      <c r="F2906" s="11" t="s">
        <v>2524</v>
      </c>
      <c r="G2906" t="s">
        <v>1451</v>
      </c>
    </row>
    <row r="2907" spans="1:7">
      <c r="A2907" s="1233" t="s">
        <v>610</v>
      </c>
      <c r="B2907" s="1233" t="s">
        <v>52</v>
      </c>
      <c r="C2907" s="23">
        <v>46132</v>
      </c>
      <c r="D2907" s="11">
        <v>940</v>
      </c>
      <c r="G2907" t="s">
        <v>1451</v>
      </c>
    </row>
    <row r="2908" spans="1:7">
      <c r="A2908" s="1234" t="s">
        <v>679</v>
      </c>
      <c r="B2908" s="1234" t="s">
        <v>54</v>
      </c>
      <c r="C2908" s="23">
        <v>46132</v>
      </c>
      <c r="D2908" s="89">
        <v>1212</v>
      </c>
      <c r="G2908" t="s">
        <v>1451</v>
      </c>
    </row>
    <row r="2909" spans="1:7">
      <c r="A2909" s="1234" t="s">
        <v>838</v>
      </c>
      <c r="B2909" s="1234" t="s">
        <v>2525</v>
      </c>
      <c r="C2909" s="23">
        <v>46132</v>
      </c>
      <c r="E2909" s="250">
        <v>1268</v>
      </c>
      <c r="F2909" s="11" t="s">
        <v>2526</v>
      </c>
      <c r="G2909" t="s">
        <v>1451</v>
      </c>
    </row>
    <row r="2910" spans="1:7">
      <c r="A2910" s="1234" t="s">
        <v>604</v>
      </c>
      <c r="B2910" s="1234" t="s">
        <v>1453</v>
      </c>
      <c r="C2910" s="23">
        <v>46132</v>
      </c>
      <c r="F2910" s="11" t="s">
        <v>2527</v>
      </c>
      <c r="G2910" t="s">
        <v>1451</v>
      </c>
    </row>
    <row r="2911" spans="1:7">
      <c r="A2911" s="1234" t="s">
        <v>688</v>
      </c>
      <c r="B2911" s="1234" t="s">
        <v>2528</v>
      </c>
      <c r="C2911" s="23">
        <v>46132</v>
      </c>
      <c r="D2911" s="11">
        <v>572</v>
      </c>
      <c r="G2911" t="s">
        <v>1451</v>
      </c>
    </row>
    <row r="2912" spans="1:7">
      <c r="A2912" s="1234" t="s">
        <v>730</v>
      </c>
      <c r="B2912" s="1234" t="s">
        <v>1453</v>
      </c>
      <c r="C2912" s="23">
        <v>46132</v>
      </c>
      <c r="D2912" s="11">
        <v>288</v>
      </c>
      <c r="G2912" t="s">
        <v>1451</v>
      </c>
    </row>
    <row r="2913" spans="1:7">
      <c r="A2913" s="1233" t="s">
        <v>610</v>
      </c>
      <c r="B2913" s="1233" t="s">
        <v>52</v>
      </c>
      <c r="C2913" s="23">
        <v>46133</v>
      </c>
      <c r="D2913" s="89">
        <v>1575</v>
      </c>
      <c r="G2913" t="s">
        <v>1451</v>
      </c>
    </row>
    <row r="2914" spans="1:7">
      <c r="A2914" s="1234" t="s">
        <v>679</v>
      </c>
      <c r="B2914" s="1234" t="s">
        <v>54</v>
      </c>
      <c r="C2914" s="23">
        <v>46133</v>
      </c>
      <c r="D2914" s="11">
        <v>866</v>
      </c>
      <c r="G2914" t="s">
        <v>1451</v>
      </c>
    </row>
    <row r="2915" spans="1:7">
      <c r="A2915" s="1234" t="s">
        <v>604</v>
      </c>
      <c r="B2915" s="1234" t="s">
        <v>1453</v>
      </c>
      <c r="C2915" s="23">
        <v>46133</v>
      </c>
      <c r="D2915" s="11">
        <v>290</v>
      </c>
      <c r="G2915" t="s">
        <v>1451</v>
      </c>
    </row>
    <row r="2916" spans="1:7">
      <c r="A2916" s="1234" t="s">
        <v>604</v>
      </c>
      <c r="B2916" s="1234" t="s">
        <v>1453</v>
      </c>
      <c r="C2916" s="23">
        <v>46133</v>
      </c>
      <c r="D2916" s="11">
        <v>477</v>
      </c>
      <c r="G2916" t="s">
        <v>1451</v>
      </c>
    </row>
    <row r="2917" spans="1:7">
      <c r="A2917" s="1234" t="s">
        <v>688</v>
      </c>
      <c r="B2917" s="1234" t="s">
        <v>2528</v>
      </c>
      <c r="C2917" s="23">
        <v>46133</v>
      </c>
      <c r="D2917" s="11">
        <v>776</v>
      </c>
      <c r="G2917" t="s">
        <v>1451</v>
      </c>
    </row>
    <row r="2918" spans="1:7">
      <c r="A2918" s="1234" t="s">
        <v>730</v>
      </c>
      <c r="B2918" s="1234" t="s">
        <v>1453</v>
      </c>
      <c r="C2918" s="23">
        <v>46133</v>
      </c>
      <c r="F2918" s="11" t="s">
        <v>1580</v>
      </c>
      <c r="G2918" t="s">
        <v>1451</v>
      </c>
    </row>
    <row r="2919" spans="1:7">
      <c r="A2919" s="1234" t="s">
        <v>732</v>
      </c>
      <c r="B2919" s="1234"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3" t="s">
        <v>610</v>
      </c>
      <c r="B2923" s="1233" t="s">
        <v>52</v>
      </c>
      <c r="C2923" s="23">
        <v>46134</v>
      </c>
      <c r="D2923" s="11">
        <v>507</v>
      </c>
      <c r="G2923" t="s">
        <v>1451</v>
      </c>
    </row>
    <row r="2924" spans="1:7">
      <c r="A2924" s="1234" t="s">
        <v>679</v>
      </c>
      <c r="B2924" s="1234" t="s">
        <v>54</v>
      </c>
      <c r="C2924" s="23">
        <v>46134</v>
      </c>
      <c r="D2924" s="11">
        <v>969</v>
      </c>
      <c r="G2924" t="s">
        <v>1451</v>
      </c>
    </row>
    <row r="2925" spans="1:7">
      <c r="A2925" s="1234" t="s">
        <v>604</v>
      </c>
      <c r="B2925" s="1234" t="s">
        <v>1453</v>
      </c>
      <c r="C2925" s="23">
        <v>46134</v>
      </c>
      <c r="D2925" s="11">
        <v>183</v>
      </c>
      <c r="G2925" t="s">
        <v>1451</v>
      </c>
    </row>
    <row r="2926" spans="1:7">
      <c r="A2926" s="1234" t="s">
        <v>604</v>
      </c>
      <c r="B2926" s="1234"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7" t="s">
        <v>2530</v>
      </c>
      <c r="G2929" t="s">
        <v>1451</v>
      </c>
    </row>
    <row r="2930" spans="1:7">
      <c r="A2930" s="244" t="s">
        <v>598</v>
      </c>
      <c r="B2930" s="244" t="s">
        <v>463</v>
      </c>
      <c r="C2930" s="23">
        <v>46135</v>
      </c>
      <c r="D2930" s="11">
        <v>285</v>
      </c>
      <c r="G2930" t="s">
        <v>1451</v>
      </c>
    </row>
    <row r="2931" spans="1:7">
      <c r="A2931" s="1233" t="s">
        <v>610</v>
      </c>
      <c r="B2931" s="1233" t="s">
        <v>52</v>
      </c>
      <c r="C2931" s="23">
        <v>46135</v>
      </c>
      <c r="F2931" s="1238" t="s">
        <v>1942</v>
      </c>
      <c r="G2931" t="s">
        <v>1451</v>
      </c>
    </row>
    <row r="2932" spans="1:7">
      <c r="A2932" s="1234" t="s">
        <v>636</v>
      </c>
      <c r="B2932" s="1234" t="s">
        <v>52</v>
      </c>
      <c r="C2932" s="23">
        <v>46135</v>
      </c>
      <c r="D2932" s="89">
        <v>2434</v>
      </c>
      <c r="G2932" t="s">
        <v>1451</v>
      </c>
    </row>
    <row r="2933" spans="1:7">
      <c r="A2933" s="1234" t="s">
        <v>679</v>
      </c>
      <c r="B2933" s="1234" t="s">
        <v>54</v>
      </c>
      <c r="C2933" s="23">
        <v>46135</v>
      </c>
      <c r="D2933" s="11">
        <v>262</v>
      </c>
      <c r="G2933" t="s">
        <v>1451</v>
      </c>
    </row>
    <row r="2934" spans="1:7">
      <c r="A2934" s="1234" t="s">
        <v>604</v>
      </c>
      <c r="B2934" s="1234"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3" t="s">
        <v>435</v>
      </c>
      <c r="B2937" s="1234"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3" t="s">
        <v>625</v>
      </c>
      <c r="B2940" s="1233" t="s">
        <v>54</v>
      </c>
      <c r="C2940" s="23">
        <v>46136</v>
      </c>
      <c r="D2940" s="89">
        <v>1587</v>
      </c>
      <c r="F2940" s="11" t="s">
        <v>2532</v>
      </c>
      <c r="G2940" t="s">
        <v>1451</v>
      </c>
    </row>
    <row r="2941" spans="1:7">
      <c r="A2941" s="1234" t="s">
        <v>610</v>
      </c>
      <c r="B2941" s="1234" t="s">
        <v>52</v>
      </c>
      <c r="C2941" s="23">
        <v>46136</v>
      </c>
      <c r="D2941" s="11">
        <v>354</v>
      </c>
      <c r="G2941" t="s">
        <v>1451</v>
      </c>
    </row>
    <row r="2942" spans="1:7">
      <c r="A2942" s="1234" t="s">
        <v>727</v>
      </c>
      <c r="B2942" s="1234" t="s">
        <v>1453</v>
      </c>
      <c r="C2942" s="23">
        <v>46136</v>
      </c>
      <c r="D2942" s="11">
        <v>339</v>
      </c>
      <c r="G2942" t="s">
        <v>1451</v>
      </c>
    </row>
    <row r="2943" spans="1:7">
      <c r="A2943" s="1234" t="s">
        <v>730</v>
      </c>
      <c r="B2943" s="1234" t="s">
        <v>2368</v>
      </c>
      <c r="C2943" s="23">
        <v>46136</v>
      </c>
      <c r="E2943" s="74">
        <v>488</v>
      </c>
      <c r="F2943" s="11" t="s">
        <v>2533</v>
      </c>
      <c r="G2943" t="s">
        <v>1451</v>
      </c>
    </row>
    <row r="2944" spans="1:7">
      <c r="A2944" s="1234" t="s">
        <v>732</v>
      </c>
      <c r="B2944" s="1234" t="s">
        <v>2368</v>
      </c>
      <c r="C2944" s="23">
        <v>46136</v>
      </c>
      <c r="E2944" s="74">
        <v>400</v>
      </c>
      <c r="F2944" s="11" t="s">
        <v>2534</v>
      </c>
      <c r="G2944" t="s">
        <v>1451</v>
      </c>
    </row>
    <row r="2945" spans="1:7">
      <c r="A2945" s="1234" t="s">
        <v>688</v>
      </c>
      <c r="B2945" s="1234" t="s">
        <v>54</v>
      </c>
      <c r="C2945" s="23">
        <v>46136</v>
      </c>
      <c r="E2945" s="250">
        <v>3306</v>
      </c>
      <c r="F2945" s="11" t="s">
        <v>2535</v>
      </c>
      <c r="G2945" t="s">
        <v>1451</v>
      </c>
    </row>
    <row r="2946" spans="1:7">
      <c r="A2946" s="1235" t="s">
        <v>702</v>
      </c>
      <c r="B2946" s="1234"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3" t="s">
        <v>435</v>
      </c>
      <c r="B2948" s="1234"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3" t="s">
        <v>625</v>
      </c>
      <c r="B2951" s="1233" t="s">
        <v>54</v>
      </c>
      <c r="C2951" s="23">
        <v>46139</v>
      </c>
      <c r="D2951" s="89">
        <v>1339</v>
      </c>
      <c r="G2951" t="s">
        <v>1451</v>
      </c>
    </row>
    <row r="2952" spans="1:7">
      <c r="A2952" s="1234" t="s">
        <v>610</v>
      </c>
      <c r="B2952" s="1234" t="s">
        <v>52</v>
      </c>
      <c r="C2952" s="23">
        <v>46139</v>
      </c>
      <c r="D2952" s="11">
        <v>864</v>
      </c>
      <c r="G2952" t="s">
        <v>1451</v>
      </c>
    </row>
    <row r="2953" spans="1:7">
      <c r="A2953" s="1234" t="s">
        <v>671</v>
      </c>
      <c r="B2953" s="1234" t="s">
        <v>1453</v>
      </c>
      <c r="C2953" s="23">
        <v>46139</v>
      </c>
      <c r="D2953" s="11">
        <v>245</v>
      </c>
      <c r="G2953" t="s">
        <v>1451</v>
      </c>
    </row>
    <row r="2954" spans="1:7">
      <c r="A2954" s="1235" t="s">
        <v>702</v>
      </c>
      <c r="B2954" s="1234" t="s">
        <v>471</v>
      </c>
      <c r="C2954" s="23">
        <v>46139</v>
      </c>
      <c r="F2954" s="1238"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2" t="s">
        <v>604</v>
      </c>
      <c r="B2958" s="1435" t="s">
        <v>1453</v>
      </c>
      <c r="C2958" s="23">
        <v>46140</v>
      </c>
      <c r="D2958" s="11">
        <v>276</v>
      </c>
      <c r="G2958" t="s">
        <v>1451</v>
      </c>
    </row>
    <row r="2959" spans="1:7">
      <c r="A2959" s="1432" t="s">
        <v>625</v>
      </c>
      <c r="B2959" s="1436" t="s">
        <v>2536</v>
      </c>
      <c r="C2959" s="23">
        <v>46140</v>
      </c>
      <c r="D2959" s="11">
        <v>857</v>
      </c>
      <c r="G2959" t="s">
        <v>1451</v>
      </c>
    </row>
    <row r="2960" spans="1:7">
      <c r="A2960" s="1432" t="s">
        <v>610</v>
      </c>
      <c r="B2960" s="1436" t="s">
        <v>52</v>
      </c>
      <c r="C2960" s="23">
        <v>46140</v>
      </c>
      <c r="D2960" s="89">
        <v>674</v>
      </c>
      <c r="G2960" t="s">
        <v>1451</v>
      </c>
    </row>
    <row r="2961" spans="1:7">
      <c r="A2961" s="1434" t="s">
        <v>607</v>
      </c>
      <c r="B2961" s="1433" t="s">
        <v>2536</v>
      </c>
      <c r="C2961" s="23">
        <v>46140</v>
      </c>
      <c r="D2961" s="89">
        <v>2304</v>
      </c>
      <c r="G2961" t="s">
        <v>1451</v>
      </c>
    </row>
    <row r="2962" spans="1:7">
      <c r="A2962" s="1434" t="s">
        <v>671</v>
      </c>
      <c r="B2962" s="1433"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3" t="s">
        <v>1522</v>
      </c>
      <c r="B2967" s="1233" t="s">
        <v>1453</v>
      </c>
      <c r="C2967" s="23">
        <v>46141</v>
      </c>
      <c r="D2967" s="11">
        <v>258</v>
      </c>
      <c r="G2967" t="s">
        <v>1451</v>
      </c>
    </row>
    <row r="2968" spans="1:7">
      <c r="A2968" s="1234" t="s">
        <v>1522</v>
      </c>
      <c r="B2968" s="1234" t="s">
        <v>1453</v>
      </c>
      <c r="C2968" s="23">
        <v>46141</v>
      </c>
      <c r="D2968" s="11">
        <v>383</v>
      </c>
      <c r="G2968" t="s">
        <v>1451</v>
      </c>
    </row>
    <row r="2969" spans="1:7">
      <c r="A2969" s="1234" t="s">
        <v>625</v>
      </c>
      <c r="B2969" s="1234" t="s">
        <v>54</v>
      </c>
      <c r="C2969" s="23">
        <v>46141</v>
      </c>
      <c r="D2969" s="11">
        <v>32</v>
      </c>
      <c r="F2969" s="11" t="s">
        <v>2537</v>
      </c>
      <c r="G2969" t="s">
        <v>1451</v>
      </c>
    </row>
    <row r="2970" spans="1:7">
      <c r="A2970" s="1234" t="s">
        <v>619</v>
      </c>
      <c r="B2970" s="1234" t="s">
        <v>54</v>
      </c>
      <c r="C2970" s="23">
        <v>46141</v>
      </c>
      <c r="D2970" s="11">
        <v>947</v>
      </c>
      <c r="G2970" t="s">
        <v>1451</v>
      </c>
    </row>
    <row r="2971" spans="1:7">
      <c r="A2971" s="1234" t="s">
        <v>636</v>
      </c>
      <c r="B2971" s="1234" t="s">
        <v>52</v>
      </c>
      <c r="C2971" s="23">
        <v>46141</v>
      </c>
      <c r="D2971" s="89">
        <v>1012</v>
      </c>
      <c r="G2971" t="s">
        <v>1451</v>
      </c>
    </row>
    <row r="2972" spans="1:7">
      <c r="A2972" s="1234" t="s">
        <v>607</v>
      </c>
      <c r="B2972" s="1234" t="s">
        <v>54</v>
      </c>
      <c r="C2972" s="23">
        <v>46141</v>
      </c>
      <c r="D2972" s="89">
        <v>1216</v>
      </c>
      <c r="G2972" t="s">
        <v>1451</v>
      </c>
    </row>
    <row r="2973" spans="1:7">
      <c r="A2973" s="1234" t="s">
        <v>610</v>
      </c>
      <c r="B2973" s="1234"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3" t="s">
        <v>604</v>
      </c>
      <c r="B2979" s="1233" t="s">
        <v>1453</v>
      </c>
      <c r="C2979" s="23">
        <v>46142</v>
      </c>
      <c r="D2979" s="11">
        <v>285</v>
      </c>
      <c r="G2979" t="s">
        <v>1451</v>
      </c>
    </row>
    <row r="2980" spans="1:7">
      <c r="A2980" s="1234" t="s">
        <v>604</v>
      </c>
      <c r="B2980" s="1234" t="s">
        <v>1453</v>
      </c>
      <c r="C2980" s="23">
        <v>46142</v>
      </c>
      <c r="D2980" s="11">
        <v>140</v>
      </c>
      <c r="F2980" s="11" t="s">
        <v>1580</v>
      </c>
      <c r="G2980" t="s">
        <v>1451</v>
      </c>
    </row>
    <row r="2981" spans="1:7">
      <c r="A2981" s="1234" t="s">
        <v>619</v>
      </c>
      <c r="B2981" s="1234" t="s">
        <v>54</v>
      </c>
      <c r="C2981" s="23">
        <v>46142</v>
      </c>
      <c r="D2981" s="89">
        <v>1381</v>
      </c>
      <c r="G2981" t="s">
        <v>1451</v>
      </c>
    </row>
    <row r="2982" spans="1:7">
      <c r="A2982" s="1445" t="s">
        <v>702</v>
      </c>
      <c r="B2982" s="1234" t="s">
        <v>471</v>
      </c>
      <c r="C2982" s="23">
        <v>46142</v>
      </c>
      <c r="D2982" s="89">
        <v>2018</v>
      </c>
      <c r="G2982" t="s">
        <v>1451</v>
      </c>
    </row>
    <row r="2983" spans="1:7">
      <c r="A2983" s="1233" t="s">
        <v>607</v>
      </c>
      <c r="B2983" s="1234" t="s">
        <v>54</v>
      </c>
      <c r="C2983" s="23">
        <v>46142</v>
      </c>
      <c r="D2983" s="89">
        <v>2932</v>
      </c>
      <c r="G2983" t="s">
        <v>1451</v>
      </c>
    </row>
    <row r="2984" spans="1:7">
      <c r="A2984" s="1234" t="s">
        <v>610</v>
      </c>
      <c r="B2984" s="1234" t="s">
        <v>52</v>
      </c>
      <c r="C2984" s="23">
        <v>46142</v>
      </c>
      <c r="D2984" s="11">
        <v>165</v>
      </c>
      <c r="G2984" t="s">
        <v>1451</v>
      </c>
    </row>
    <row r="2985" spans="1:7">
      <c r="A2985" s="240" t="s">
        <v>601</v>
      </c>
      <c r="B2985" s="240" t="s">
        <v>463</v>
      </c>
      <c r="C2985" s="23">
        <v>46143</v>
      </c>
      <c r="D2985" s="11">
        <v>549</v>
      </c>
      <c r="G2985" t="s">
        <v>2540</v>
      </c>
    </row>
    <row r="2986" spans="1:7">
      <c r="A2986" s="1233" t="s">
        <v>604</v>
      </c>
      <c r="B2986" s="1233" t="s">
        <v>1453</v>
      </c>
      <c r="C2986" s="23">
        <v>46143</v>
      </c>
      <c r="F2986" s="11" t="s">
        <v>1673</v>
      </c>
      <c r="G2986" t="s">
        <v>2540</v>
      </c>
    </row>
    <row r="2987" spans="1:7">
      <c r="A2987" s="1234" t="s">
        <v>702</v>
      </c>
      <c r="B2987" s="1234" t="s">
        <v>471</v>
      </c>
      <c r="C2987" s="23">
        <v>46143</v>
      </c>
      <c r="D2987" s="89">
        <v>1563</v>
      </c>
      <c r="G2987" t="s">
        <v>2540</v>
      </c>
    </row>
    <row r="2988" spans="1:7">
      <c r="A2988" s="240" t="s">
        <v>601</v>
      </c>
      <c r="B2988" s="240" t="s">
        <v>463</v>
      </c>
      <c r="C2988" s="23">
        <v>46146</v>
      </c>
      <c r="D2988" s="11">
        <v>847</v>
      </c>
      <c r="G2988" t="s">
        <v>2540</v>
      </c>
    </row>
    <row r="2989" spans="1:7">
      <c r="A2989" s="1233" t="s">
        <v>607</v>
      </c>
      <c r="B2989" s="1233" t="s">
        <v>54</v>
      </c>
      <c r="C2989" s="23">
        <v>46146</v>
      </c>
      <c r="D2989" s="11">
        <v>350</v>
      </c>
      <c r="G2989" t="s">
        <v>2540</v>
      </c>
    </row>
    <row r="2990" spans="1:7">
      <c r="A2990" s="1234" t="s">
        <v>619</v>
      </c>
      <c r="B2990" s="1234" t="s">
        <v>54</v>
      </c>
      <c r="C2990" s="23">
        <v>46146</v>
      </c>
      <c r="D2990" s="11">
        <v>897</v>
      </c>
      <c r="G2990" t="s">
        <v>2540</v>
      </c>
    </row>
    <row r="2991" spans="1:7">
      <c r="A2991" s="1234" t="s">
        <v>636</v>
      </c>
      <c r="B2991" s="1234" t="s">
        <v>52</v>
      </c>
      <c r="C2991" s="23">
        <v>46146</v>
      </c>
      <c r="D2991" s="11">
        <v>757</v>
      </c>
      <c r="G2991" t="s">
        <v>2540</v>
      </c>
    </row>
    <row r="2992" spans="1:7">
      <c r="A2992" s="1234" t="s">
        <v>702</v>
      </c>
      <c r="B2992" s="1234" t="s">
        <v>2541</v>
      </c>
      <c r="C2992" s="23">
        <v>46146</v>
      </c>
      <c r="D2992" s="11">
        <v>699</v>
      </c>
      <c r="G2992" t="s">
        <v>2540</v>
      </c>
    </row>
    <row r="2993" spans="1:7">
      <c r="A2993" s="240" t="s">
        <v>798</v>
      </c>
      <c r="B2993" s="240" t="s">
        <v>2529</v>
      </c>
      <c r="C2993" s="23">
        <v>46146</v>
      </c>
      <c r="G2993"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8F2D15B-27F4-43E2-BBFC-E2568A024D9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2026-05-04T23:36:44Z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