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99" documentId="8_{DCF85A03-1EEC-410A-B6A1-333228F65FDB}" xr6:coauthVersionLast="47" xr6:coauthVersionMax="47" xr10:uidLastSave="{D5243C09-962C-4B9E-A63B-22B50C0C6A8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36" r:id="rId12"/>
    <pivotCache cacheId="1239" r:id="rId13"/>
    <pivotCache cacheId="1242" r:id="rId14"/>
    <pivotCache cacheId="1245" r:id="rId15"/>
    <pivotCache cacheId="1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 i="31" l="1"/>
  <c r="Y7" i="31"/>
  <c r="X29" i="31"/>
  <c r="Y29" i="31"/>
  <c r="Y27" i="2"/>
  <c r="X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3" i="30"/>
  <c r="V9" i="30"/>
  <c r="V162" i="30"/>
  <c r="V166" i="30"/>
  <c r="V4" i="30"/>
  <c r="V23" i="30"/>
  <c r="V161" i="30"/>
  <c r="V8" i="30"/>
  <c r="V164" i="30"/>
  <c r="V16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<sst xmlns="http://schemas.openxmlformats.org/spreadsheetml/2006/main" count="20572" uniqueCount="2567">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</sst>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3" fillId="9" borderId="21" xfId="0" applyFont="1" applyFill="1" applyBorder="1" applyAlignment="1">
      <alignment horizontal="center"/>
    </xf>
    <xf numFmtId="0" fontId="73" fillId="4" borderId="21" xfId="0" applyFont="1" applyFill="1" applyBorder="1" applyAlignment="1">
      <alignment horizontal="center"/>
    </xf>
    <xf numFmtId="14" fontId="73" fillId="4" borderId="21" xfId="0" applyNumberFormat="1" applyFont="1" applyFill="1" applyBorder="1" applyAlignment="1">
      <alignment horizontal="center"/>
    </xf>
    <xf numFmtId="0" fontId="72" fillId="4" borderId="21" xfId="0" applyFont="1" applyFill="1" applyBorder="1" applyAlignment="1">
      <alignment horizontal="center"/>
    </xf>
    <xf numFmtId="2" fontId="71" fillId="3" borderId="21" xfId="0" applyNumberFormat="1" applyFont="1" applyFill="1" applyBorder="1" applyAlignment="1">
      <alignment horizontal="center"/>
    </xf>
    <xf numFmtId="14" fontId="72" fillId="4" borderId="7" xfId="0" applyNumberFormat="1" applyFont="1" applyFill="1" applyBorder="1" applyAlignment="1">
      <alignment horizontal="center"/>
    </xf>
    <xf numFmtId="3" fontId="71" fillId="3" borderId="82" xfId="0" applyNumberFormat="1" applyFont="1" applyFill="1" applyBorder="1" applyAlignment="1">
      <alignment horizontal="center"/>
    </xf>
    <xf numFmtId="14" fontId="72" fillId="0" borderId="7" xfId="0" applyNumberFormat="1" applyFont="1" applyBorder="1" applyAlignment="1">
      <alignment horizontal="center"/>
    </xf>
    <xf numFmtId="9" fontId="72" fillId="0" borderId="7" xfId="0" applyNumberFormat="1" applyFont="1" applyBorder="1" applyAlignment="1">
      <alignment horizontal="center"/>
    </xf>
    <xf numFmtId="0" fontId="74" fillId="9" borderId="70" xfId="0" applyFont="1" applyFill="1" applyBorder="1" applyAlignment="1">
      <alignment horizontal="center"/>
    </xf>
    <xf numFmtId="2" fontId="72" fillId="0" borderId="57" xfId="0" applyNumberFormat="1" applyFont="1" applyBorder="1" applyAlignment="1">
      <alignment horizontal="center"/>
    </xf>
    <xf numFmtId="0" fontId="71" fillId="9" borderId="67" xfId="0" applyFont="1" applyFill="1" applyBorder="1" applyAlignment="1">
      <alignment horizontal="center"/>
    </xf>
    <xf numFmtId="0" fontId="46" fillId="25" borderId="0" xfId="0" applyFont="1" applyFill="1" applyAlignment="1"/>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11"/>
      <c r="S1" s="1011"/>
      <c r="T1" s="1011"/>
      <c r="U1" s="1011"/>
      <c r="V1" s="1011"/>
      <c r="W1" s="1011"/>
      <c r="X1" s="1011"/>
      <c r="Y1" s="1011"/>
      <c r="Z1" s="1011"/>
    </row>
    <row r="2" spans="1:26" ht="24.95" customHeight="1">
      <c r="A2" s="1469" t="str">
        <f ca="1">"Last Updated: "&amp;TEXT(NOW(),"MM/DD/YYYY  h:mm AM/PM")</f>
        <v>Last Updated: 05/11/2026  5:02 PM</v>
      </c>
      <c r="B2" s="1469"/>
      <c r="C2" s="1469"/>
      <c r="D2" s="1469"/>
      <c r="E2" s="1469"/>
      <c r="F2" s="1469"/>
      <c r="G2" s="1469"/>
      <c r="H2" s="1469"/>
      <c r="I2" s="1469"/>
      <c r="J2" s="1469"/>
      <c r="K2" s="1469"/>
      <c r="L2" s="1469"/>
      <c r="M2" s="1469"/>
      <c r="N2" s="1469"/>
      <c r="O2" s="1469"/>
      <c r="P2" s="1469"/>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8" t="s">
        <v>1</v>
      </c>
      <c r="B4" s="1508"/>
      <c r="C4" s="1508"/>
      <c r="D4" s="1508"/>
      <c r="E4" s="1508"/>
      <c r="F4" s="1508"/>
      <c r="G4" s="1508"/>
      <c r="H4" s="1508"/>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0" t="s">
        <v>7</v>
      </c>
      <c r="B7" s="1470"/>
      <c r="C7" s="1470"/>
      <c r="D7" s="1470"/>
      <c r="E7" s="1470"/>
      <c r="F7" s="1470"/>
      <c r="G7" s="1470"/>
      <c r="H7" s="1470"/>
      <c r="I7" s="1470"/>
      <c r="J7" s="1470"/>
      <c r="K7" s="1470"/>
      <c r="L7" s="1470"/>
      <c r="M7" s="1470"/>
      <c r="N7" s="1470"/>
      <c r="O7" s="1470"/>
      <c r="P7" s="1470"/>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1" t="s">
        <v>8</v>
      </c>
      <c r="B9" s="1472"/>
      <c r="C9" s="1011"/>
      <c r="D9" s="1451" t="s">
        <v>9</v>
      </c>
      <c r="E9" s="1452"/>
      <c r="F9" s="1453"/>
      <c r="G9" s="1011"/>
      <c r="H9" s="1451" t="s">
        <v>10</v>
      </c>
      <c r="I9" s="1452"/>
      <c r="J9" s="1453"/>
      <c r="K9" s="1011"/>
      <c r="L9" s="1451" t="s">
        <v>11</v>
      </c>
      <c r="M9" s="1452"/>
      <c r="N9" s="1453"/>
      <c r="O9" s="1011"/>
      <c r="P9" s="1011"/>
      <c r="Q9" s="1011"/>
      <c r="R9" s="1011"/>
      <c r="S9" s="1011"/>
      <c r="T9" s="1011"/>
      <c r="U9" s="1011"/>
      <c r="V9" s="1011"/>
      <c r="W9" s="1011"/>
      <c r="X9" s="1011"/>
      <c r="Y9" s="1011"/>
      <c r="Z9" s="1011"/>
    </row>
    <row r="10" spans="1:26" ht="50.1" customHeight="1">
      <c r="A10" s="1457"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59"/>
      <c r="C10" s="1011"/>
      <c r="D10" s="1457"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58"/>
      <c r="F10" s="1459"/>
      <c r="G10" s="1011"/>
      <c r="H10" s="147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52276</v>
      </c>
      <c r="I10" s="1474"/>
      <c r="J10" s="1475"/>
      <c r="K10" s="1011"/>
      <c r="L10" s="147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985260</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1" t="s">
        <v>12</v>
      </c>
      <c r="B12" s="1453"/>
      <c r="C12" s="1011"/>
      <c r="D12" s="1451" t="s">
        <v>13</v>
      </c>
      <c r="E12" s="1452"/>
      <c r="F12" s="1453"/>
      <c r="G12" s="1011"/>
      <c r="H12" s="1451" t="s">
        <v>14</v>
      </c>
      <c r="I12" s="1452"/>
      <c r="J12" s="1453"/>
      <c r="K12" s="1011"/>
      <c r="L12" s="1451" t="s">
        <v>15</v>
      </c>
      <c r="M12" s="1452"/>
      <c r="N12" s="1453"/>
      <c r="O12" s="1011"/>
      <c r="P12" s="1011"/>
      <c r="Q12" s="1011"/>
      <c r="R12" s="1011"/>
      <c r="S12" s="1011"/>
      <c r="T12" s="1011"/>
      <c r="U12" s="1011"/>
      <c r="V12" s="1011"/>
      <c r="W12" s="1011"/>
      <c r="X12" s="1011"/>
      <c r="Y12" s="1011"/>
      <c r="Z12" s="1011"/>
    </row>
    <row r="13" spans="1:26" ht="50.1" customHeight="1">
      <c r="A13" s="1479">
        <f>IFERROR(H10/D10,0)</f>
        <v>5.0384757733707555E-2</v>
      </c>
      <c r="B13" s="1480"/>
      <c r="C13" s="1011"/>
      <c r="D13" s="1454"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55"/>
      <c r="F13" s="1456"/>
      <c r="G13" s="1011"/>
      <c r="H13" s="1457"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58"/>
      <c r="J13" s="1459"/>
      <c r="K13" s="1011"/>
      <c r="L13" s="1465">
        <f>COUNTA('Pending Resto-COP Packages'!A8:A54)</f>
        <v>35</v>
      </c>
      <c r="M13" s="1466"/>
      <c r="N13" s="1467"/>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0" t="s">
        <v>16</v>
      </c>
      <c r="B15" s="1460"/>
      <c r="C15" s="1460"/>
      <c r="D15" s="1460"/>
      <c r="E15" s="1011"/>
      <c r="F15" s="1460" t="s">
        <v>17</v>
      </c>
      <c r="G15" s="1460"/>
      <c r="H15" s="1460"/>
      <c r="I15" s="1460"/>
      <c r="J15" s="1011"/>
      <c r="K15" s="1460" t="s">
        <v>18</v>
      </c>
      <c r="L15" s="1460"/>
      <c r="M15" s="146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2"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4"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2">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3"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395"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3">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2"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8.6247272727272728E-2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4"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2">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3"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0.14010349369237779</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395"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2"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396">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3"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2"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3"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5.0384757733707555E-2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0" t="s">
        <v>44</v>
      </c>
      <c r="B27" s="1460"/>
      <c r="C27" s="1460"/>
      <c r="D27" s="1460"/>
      <c r="F27" s="1461" t="s">
        <v>45</v>
      </c>
      <c r="G27" s="1461"/>
      <c r="H27" s="1461"/>
      <c r="I27" s="1461"/>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2" t="s">
        <v>65</v>
      </c>
      <c r="B39" s="1462"/>
      <c r="C39" s="1462"/>
      <c r="D39" s="1462"/>
      <c r="E39" s="1462"/>
      <c r="F39" s="1462"/>
      <c r="G39" s="1462"/>
      <c r="H39" s="1462"/>
      <c r="I39" s="1462"/>
      <c r="J39" s="1462"/>
      <c r="K39" s="1463"/>
      <c r="L39" s="1463"/>
      <c r="M39" s="1463"/>
      <c r="N39" s="146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4" t="s">
        <v>66</v>
      </c>
      <c r="B60" s="1464"/>
      <c r="C60" s="1464"/>
      <c r="D60" s="1464"/>
      <c r="E60" s="1464"/>
      <c r="F60" s="1464"/>
      <c r="G60" s="1464"/>
      <c r="H60" s="1464"/>
      <c r="I60" s="1464"/>
      <c r="J60" s="1464"/>
      <c r="K60" s="1464"/>
      <c r="L60" s="1464"/>
      <c r="M60" s="1464"/>
      <c r="N60" s="146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397">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397">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397">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397">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397">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397">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397">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397">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397">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397">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397">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397">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397">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397">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397">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397">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397">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397">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397">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397">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397">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397">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397">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397">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397">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397">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397">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397">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397">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397">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397">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397">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397">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397">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397">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397">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397">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397">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397"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397"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397"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1" t="s">
        <v>441</v>
      </c>
      <c r="C1" s="1481"/>
      <c r="D1" s="427"/>
      <c r="E1" s="1481" t="s">
        <v>442</v>
      </c>
      <c r="F1" s="148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2"/>
      <c r="B1" s="1482"/>
      <c r="C1" s="1482"/>
      <c r="D1" s="1482"/>
      <c r="E1" s="1482"/>
      <c r="F1" s="1482"/>
      <c r="G1" s="1482"/>
      <c r="H1" s="1483" t="s">
        <v>481</v>
      </c>
      <c r="I1" s="1483"/>
      <c r="J1" s="1483"/>
      <c r="K1" s="1483"/>
      <c r="L1" s="1483"/>
      <c r="M1" s="1483"/>
      <c r="N1" s="1483"/>
      <c r="O1" s="1483"/>
      <c r="P1" s="189"/>
      <c r="Q1" s="1484" t="s">
        <v>97</v>
      </c>
      <c r="R1" s="1484"/>
      <c r="S1" s="1485"/>
      <c r="T1" s="1484"/>
      <c r="U1" s="1484"/>
      <c r="V1" s="1484"/>
      <c r="W1" s="1484"/>
      <c r="X1" s="148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abSelected="1" topLeftCell="A6" zoomScale="90" zoomScaleNormal="90" workbookViewId="0">
      <pane xSplit="1" topLeftCell="B39" activePane="topRight" state="frozen"/>
      <selection pane="topRight" activeCell="A190" sqref="A2:A19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2" t="s">
        <v>542</v>
      </c>
      <c r="B2" s="1257" t="s">
        <v>543</v>
      </c>
      <c r="C2" s="1405">
        <v>46199</v>
      </c>
      <c r="D2" s="358" t="s">
        <v>50</v>
      </c>
      <c r="E2" s="1404">
        <v>46143</v>
      </c>
      <c r="F2" s="1403" t="s">
        <v>59</v>
      </c>
      <c r="G2" s="1244" t="s">
        <v>544</v>
      </c>
      <c r="H2" s="1491">
        <v>21</v>
      </c>
      <c r="I2" s="372" t="s">
        <v>545</v>
      </c>
      <c r="J2" s="1062" t="s">
        <v>30</v>
      </c>
      <c r="K2" s="1492"/>
      <c r="L2" s="1404">
        <v>46147</v>
      </c>
      <c r="M2" s="372" t="s">
        <v>110</v>
      </c>
      <c r="N2" s="995">
        <v>81882</v>
      </c>
      <c r="O2" s="372" t="s">
        <v>110</v>
      </c>
      <c r="P2" s="708" t="s">
        <v>35</v>
      </c>
      <c r="Q2" s="1493">
        <v>46146</v>
      </c>
      <c r="R2" s="703"/>
      <c r="S2" s="1493"/>
      <c r="T2" s="1493"/>
      <c r="U2" s="1493"/>
      <c r="V2" s="1494">
        <v>6481</v>
      </c>
      <c r="W2" s="1229"/>
      <c r="X2" s="1495">
        <f>SUM(V2-W2)</f>
        <v>6481</v>
      </c>
      <c r="Y2" s="1245">
        <f>IFERROR($W2/$V2, 0)</f>
        <v>0</v>
      </c>
      <c r="Z2" s="1493"/>
      <c r="AA2" s="698">
        <v>0</v>
      </c>
      <c r="AB2" s="698">
        <v>0</v>
      </c>
      <c r="AC2" s="1060">
        <v>0</v>
      </c>
      <c r="AD2" s="1047" t="s">
        <v>546</v>
      </c>
      <c r="AE2" s="715"/>
    </row>
    <row r="3" spans="1:31" s="716" customFormat="1" ht="24.75" customHeight="1">
      <c r="A3" s="1402" t="s">
        <v>547</v>
      </c>
      <c r="B3" s="1257" t="s">
        <v>543</v>
      </c>
      <c r="C3" s="1405">
        <v>46199</v>
      </c>
      <c r="D3" s="358" t="s">
        <v>50</v>
      </c>
      <c r="E3" s="1404">
        <v>46143</v>
      </c>
      <c r="F3" s="1403" t="s">
        <v>59</v>
      </c>
      <c r="G3" s="1244" t="s">
        <v>548</v>
      </c>
      <c r="H3" s="1491">
        <v>46</v>
      </c>
      <c r="I3" s="372" t="s">
        <v>545</v>
      </c>
      <c r="J3" s="1062" t="s">
        <v>30</v>
      </c>
      <c r="K3" s="1492"/>
      <c r="L3" s="1404">
        <v>46147</v>
      </c>
      <c r="M3" s="372" t="s">
        <v>110</v>
      </c>
      <c r="N3" s="995">
        <v>71754.5</v>
      </c>
      <c r="O3" s="372" t="s">
        <v>110</v>
      </c>
      <c r="P3" s="708" t="s">
        <v>35</v>
      </c>
      <c r="Q3" s="1493">
        <v>46147</v>
      </c>
      <c r="R3" s="703"/>
      <c r="S3" s="1493"/>
      <c r="T3" s="1493"/>
      <c r="U3" s="1493"/>
      <c r="V3" s="1494">
        <v>5649</v>
      </c>
      <c r="W3" s="1229"/>
      <c r="X3" s="1495">
        <f>SUM(V3-W3)</f>
        <v>5649</v>
      </c>
      <c r="Y3" s="1245">
        <f>IFERROR($W3/$V3, 0)</f>
        <v>0</v>
      </c>
      <c r="Z3" s="1493"/>
      <c r="AA3" s="698">
        <v>0</v>
      </c>
      <c r="AB3" s="698">
        <v>0</v>
      </c>
      <c r="AC3" s="1060">
        <v>0</v>
      </c>
      <c r="AD3" s="1047" t="s">
        <v>549</v>
      </c>
      <c r="AE3" s="715"/>
    </row>
    <row r="4" spans="1:31" s="716" customFormat="1" ht="24.75" customHeight="1">
      <c r="A4" s="1402" t="s">
        <v>550</v>
      </c>
      <c r="B4" s="1257" t="s">
        <v>543</v>
      </c>
      <c r="C4" s="1405">
        <v>46199</v>
      </c>
      <c r="D4" s="1405" t="s">
        <v>472</v>
      </c>
      <c r="E4" s="1404">
        <v>46148</v>
      </c>
      <c r="F4" s="1403" t="s">
        <v>59</v>
      </c>
      <c r="G4" s="1244"/>
      <c r="H4" s="1491">
        <v>94</v>
      </c>
      <c r="I4" s="372" t="s">
        <v>545</v>
      </c>
      <c r="J4" s="1062" t="s">
        <v>30</v>
      </c>
      <c r="K4" s="1492"/>
      <c r="L4" s="1404"/>
      <c r="M4" s="372" t="s">
        <v>110</v>
      </c>
      <c r="N4" s="995">
        <v>94021.5</v>
      </c>
      <c r="O4" s="372" t="s">
        <v>110</v>
      </c>
      <c r="P4" s="708" t="s">
        <v>32</v>
      </c>
      <c r="Q4" s="1493"/>
      <c r="R4" s="703"/>
      <c r="S4" s="1493"/>
      <c r="T4" s="1493"/>
      <c r="U4" s="1493"/>
      <c r="V4" s="1494">
        <v>7741</v>
      </c>
      <c r="W4" s="1229"/>
      <c r="X4" s="1495">
        <f>SUM(V4-W4)</f>
        <v>7741</v>
      </c>
      <c r="Y4" s="1245">
        <f>IFERROR($W4/$V4, 0)</f>
        <v>0</v>
      </c>
      <c r="Z4" s="1493"/>
      <c r="AA4" s="698">
        <v>0</v>
      </c>
      <c r="AB4" s="698">
        <v>0</v>
      </c>
      <c r="AC4" s="1060">
        <v>0</v>
      </c>
      <c r="AD4" s="1047" t="s">
        <v>551</v>
      </c>
      <c r="AE4" s="715"/>
    </row>
    <row r="5" spans="1:31" s="716" customFormat="1" ht="24.75" customHeight="1">
      <c r="A5" s="1402" t="s">
        <v>552</v>
      </c>
      <c r="B5" s="1257" t="s">
        <v>543</v>
      </c>
      <c r="C5" s="1405">
        <v>46199</v>
      </c>
      <c r="D5" s="1405"/>
      <c r="E5" s="1404"/>
      <c r="F5" s="1403"/>
      <c r="G5" s="1244"/>
      <c r="H5" s="1491">
        <v>65</v>
      </c>
      <c r="I5" s="372" t="s">
        <v>545</v>
      </c>
      <c r="J5" s="1062" t="s">
        <v>30</v>
      </c>
      <c r="K5" s="1492"/>
      <c r="L5" s="1404"/>
      <c r="M5" s="372" t="s">
        <v>110</v>
      </c>
      <c r="N5" s="995">
        <v>97544</v>
      </c>
      <c r="O5" s="372" t="s">
        <v>110</v>
      </c>
      <c r="P5" s="708" t="s">
        <v>32</v>
      </c>
      <c r="Q5" s="1493"/>
      <c r="R5" s="703"/>
      <c r="S5" s="1493"/>
      <c r="T5" s="1493"/>
      <c r="U5" s="1493"/>
      <c r="V5" s="1494">
        <v>7771</v>
      </c>
      <c r="W5" s="1229"/>
      <c r="X5" s="1495">
        <f>SUM(V5-W5)</f>
        <v>7771</v>
      </c>
      <c r="Y5" s="1245">
        <f>IFERROR($W5/$V5, 0)</f>
        <v>0</v>
      </c>
      <c r="Z5" s="1493"/>
      <c r="AA5" s="698">
        <v>0</v>
      </c>
      <c r="AB5" s="698">
        <v>0</v>
      </c>
      <c r="AC5" s="1060">
        <v>0</v>
      </c>
      <c r="AD5" s="1047" t="s">
        <v>551</v>
      </c>
      <c r="AE5" s="715"/>
    </row>
    <row r="6" spans="1:31" s="716" customFormat="1" ht="24.75" customHeight="1">
      <c r="A6" s="1402" t="s">
        <v>553</v>
      </c>
      <c r="B6" s="1257" t="s">
        <v>543</v>
      </c>
      <c r="C6" s="1405">
        <v>46199</v>
      </c>
      <c r="D6" s="1405"/>
      <c r="E6" s="1404"/>
      <c r="F6" s="1403"/>
      <c r="G6" s="1244"/>
      <c r="H6" s="1491">
        <v>31</v>
      </c>
      <c r="I6" s="372" t="s">
        <v>545</v>
      </c>
      <c r="J6" s="1062" t="s">
        <v>30</v>
      </c>
      <c r="K6" s="1492"/>
      <c r="L6" s="1404"/>
      <c r="M6" s="372" t="s">
        <v>110</v>
      </c>
      <c r="N6" s="995">
        <v>73945</v>
      </c>
      <c r="O6" s="372" t="s">
        <v>110</v>
      </c>
      <c r="P6" s="708" t="s">
        <v>32</v>
      </c>
      <c r="Q6" s="1493"/>
      <c r="R6" s="703"/>
      <c r="S6" s="1493"/>
      <c r="T6" s="1493"/>
      <c r="U6" s="1493"/>
      <c r="V6" s="1494">
        <v>5923</v>
      </c>
      <c r="W6" s="1229"/>
      <c r="X6" s="1495">
        <f>SUM(V6-W6)</f>
        <v>5923</v>
      </c>
      <c r="Y6" s="1245">
        <f>IFERROR($W6/$V6, 0)</f>
        <v>0</v>
      </c>
      <c r="Z6" s="1493"/>
      <c r="AA6" s="698">
        <v>0</v>
      </c>
      <c r="AB6" s="698">
        <v>0</v>
      </c>
      <c r="AC6" s="1060">
        <v>0</v>
      </c>
      <c r="AD6" s="1047" t="s">
        <v>551</v>
      </c>
      <c r="AE6" s="715"/>
    </row>
    <row r="7" spans="1:31" s="716" customFormat="1" ht="24.75" customHeight="1">
      <c r="A7" s="1402" t="s">
        <v>554</v>
      </c>
      <c r="B7" s="1257" t="s">
        <v>543</v>
      </c>
      <c r="C7" s="1405">
        <v>46199</v>
      </c>
      <c r="D7" s="1405"/>
      <c r="E7" s="1404"/>
      <c r="F7" s="1403"/>
      <c r="G7" s="1244"/>
      <c r="H7" s="1491">
        <v>93</v>
      </c>
      <c r="I7" s="372" t="s">
        <v>545</v>
      </c>
      <c r="J7" s="1062" t="s">
        <v>30</v>
      </c>
      <c r="K7" s="1492"/>
      <c r="L7" s="1404"/>
      <c r="M7" s="372" t="s">
        <v>110</v>
      </c>
      <c r="N7" s="995">
        <v>111096</v>
      </c>
      <c r="O7" s="372" t="s">
        <v>110</v>
      </c>
      <c r="P7" s="708" t="s">
        <v>32</v>
      </c>
      <c r="Q7" s="1493"/>
      <c r="R7" s="703"/>
      <c r="S7" s="1493"/>
      <c r="T7" s="1493"/>
      <c r="U7" s="1493"/>
      <c r="V7" s="1494">
        <v>9483</v>
      </c>
      <c r="W7" s="1229"/>
      <c r="X7" s="1495">
        <f>SUM(V7-W7)</f>
        <v>9483</v>
      </c>
      <c r="Y7" s="1245">
        <f>IFERROR($W7/$V7, 0)</f>
        <v>0</v>
      </c>
      <c r="Z7" s="1493"/>
      <c r="AA7" s="698">
        <v>0</v>
      </c>
      <c r="AB7" s="698">
        <v>0</v>
      </c>
      <c r="AC7" s="1060">
        <v>0</v>
      </c>
      <c r="AD7" s="1047" t="s">
        <v>551</v>
      </c>
      <c r="AE7" s="715"/>
    </row>
    <row r="8" spans="1:31" s="716" customFormat="1" ht="24.75" customHeight="1">
      <c r="A8" s="1402" t="s">
        <v>555</v>
      </c>
      <c r="B8" s="1257" t="s">
        <v>543</v>
      </c>
      <c r="C8" s="1405">
        <v>46199</v>
      </c>
      <c r="D8" s="1405" t="s">
        <v>471</v>
      </c>
      <c r="E8" s="1404">
        <v>46148</v>
      </c>
      <c r="F8" s="1403" t="s">
        <v>59</v>
      </c>
      <c r="G8" s="1244"/>
      <c r="H8" s="1491">
        <v>73</v>
      </c>
      <c r="I8" s="372" t="s">
        <v>545</v>
      </c>
      <c r="J8" s="1062" t="s">
        <v>30</v>
      </c>
      <c r="K8" s="1492"/>
      <c r="L8" s="1404"/>
      <c r="M8" s="372" t="s">
        <v>110</v>
      </c>
      <c r="N8" s="995">
        <v>132347.5</v>
      </c>
      <c r="O8" s="372" t="s">
        <v>110</v>
      </c>
      <c r="P8" s="708" t="s">
        <v>32</v>
      </c>
      <c r="Q8" s="1493">
        <v>46149</v>
      </c>
      <c r="R8" s="703"/>
      <c r="S8" s="1493"/>
      <c r="T8" s="1493"/>
      <c r="U8" s="1493"/>
      <c r="V8" s="1494">
        <v>11206</v>
      </c>
      <c r="W8" s="1229"/>
      <c r="X8" s="1495">
        <f>SUM(V8-W8)</f>
        <v>11206</v>
      </c>
      <c r="Y8" s="1245">
        <f>IFERROR($W8/$V8, 0)</f>
        <v>0</v>
      </c>
      <c r="Z8" s="1493"/>
      <c r="AA8" s="698">
        <v>0</v>
      </c>
      <c r="AB8" s="698">
        <v>0</v>
      </c>
      <c r="AC8" s="1060">
        <v>0</v>
      </c>
      <c r="AD8" s="1047" t="s">
        <v>551</v>
      </c>
      <c r="AE8" s="715"/>
    </row>
    <row r="9" spans="1:31" s="716" customFormat="1" ht="24.75" customHeight="1">
      <c r="A9" s="1402" t="s">
        <v>556</v>
      </c>
      <c r="B9" s="1257" t="s">
        <v>543</v>
      </c>
      <c r="C9" s="1405">
        <v>46199</v>
      </c>
      <c r="D9" s="1405" t="s">
        <v>472</v>
      </c>
      <c r="E9" s="1404">
        <v>46148</v>
      </c>
      <c r="F9" s="1403" t="s">
        <v>59</v>
      </c>
      <c r="G9" s="1244"/>
      <c r="H9" s="1491">
        <v>79</v>
      </c>
      <c r="I9" s="372" t="s">
        <v>545</v>
      </c>
      <c r="J9" s="1062" t="s">
        <v>30</v>
      </c>
      <c r="K9" s="1492"/>
      <c r="L9" s="1404"/>
      <c r="M9" s="372" t="s">
        <v>110</v>
      </c>
      <c r="N9" s="995">
        <v>100208</v>
      </c>
      <c r="O9" s="372" t="s">
        <v>110</v>
      </c>
      <c r="P9" s="708" t="s">
        <v>32</v>
      </c>
      <c r="Q9" s="1493"/>
      <c r="R9" s="703"/>
      <c r="S9" s="1493"/>
      <c r="T9" s="1493"/>
      <c r="U9" s="1493"/>
      <c r="V9" s="1494">
        <v>8175</v>
      </c>
      <c r="W9" s="1229"/>
      <c r="X9" s="1495">
        <f>SUM(V9-W9)</f>
        <v>8175</v>
      </c>
      <c r="Y9" s="1245">
        <f>IFERROR($W9/$V9, 0)</f>
        <v>0</v>
      </c>
      <c r="Z9" s="1493"/>
      <c r="AA9" s="698">
        <v>0</v>
      </c>
      <c r="AB9" s="698">
        <v>0</v>
      </c>
      <c r="AC9" s="1060">
        <v>0</v>
      </c>
      <c r="AD9" s="1047" t="s">
        <v>551</v>
      </c>
      <c r="AE9" s="715"/>
    </row>
    <row r="10" spans="1:31" s="716" customFormat="1" ht="24.75" customHeight="1">
      <c r="A10" s="1402" t="s">
        <v>557</v>
      </c>
      <c r="B10" s="1257" t="s">
        <v>543</v>
      </c>
      <c r="C10" s="1405">
        <v>46199</v>
      </c>
      <c r="D10" s="1405"/>
      <c r="E10" s="1404"/>
      <c r="F10" s="1403"/>
      <c r="G10" s="1244"/>
      <c r="H10" s="1491">
        <v>110</v>
      </c>
      <c r="I10" s="372" t="s">
        <v>545</v>
      </c>
      <c r="J10" s="1062" t="s">
        <v>30</v>
      </c>
      <c r="K10" s="1492"/>
      <c r="L10" s="1404"/>
      <c r="M10" s="372" t="s">
        <v>110</v>
      </c>
      <c r="N10" s="995">
        <v>101920.5</v>
      </c>
      <c r="O10" s="372" t="s">
        <v>110</v>
      </c>
      <c r="P10" s="708" t="s">
        <v>32</v>
      </c>
      <c r="Q10" s="1493"/>
      <c r="R10" s="703"/>
      <c r="S10" s="1493"/>
      <c r="T10" s="1493"/>
      <c r="U10" s="1493"/>
      <c r="V10" s="1494">
        <v>8444</v>
      </c>
      <c r="W10" s="1229"/>
      <c r="X10" s="1495">
        <f>SUM(V10-W10)</f>
        <v>8444</v>
      </c>
      <c r="Y10" s="1245">
        <f>IFERROR($W10/$V10, 0)</f>
        <v>0</v>
      </c>
      <c r="Z10" s="1493"/>
      <c r="AA10" s="698">
        <v>0</v>
      </c>
      <c r="AB10" s="698">
        <v>0</v>
      </c>
      <c r="AC10" s="1060">
        <v>0</v>
      </c>
      <c r="AD10" s="1047" t="s">
        <v>551</v>
      </c>
      <c r="AE10" s="715"/>
    </row>
    <row r="11" spans="1:31" s="716" customFormat="1" ht="24.75" customHeight="1">
      <c r="A11" s="1402" t="s">
        <v>558</v>
      </c>
      <c r="B11" s="1257" t="s">
        <v>543</v>
      </c>
      <c r="C11" s="1405">
        <v>46199</v>
      </c>
      <c r="D11" s="1405"/>
      <c r="E11" s="1404"/>
      <c r="F11" s="1403"/>
      <c r="G11" s="1244"/>
      <c r="H11" s="1491">
        <v>91</v>
      </c>
      <c r="I11" s="372" t="s">
        <v>545</v>
      </c>
      <c r="J11" s="1062" t="s">
        <v>30</v>
      </c>
      <c r="K11" s="1492"/>
      <c r="L11" s="1404"/>
      <c r="M11" s="372" t="s">
        <v>110</v>
      </c>
      <c r="N11" s="995">
        <v>111633.5</v>
      </c>
      <c r="O11" s="372" t="s">
        <v>110</v>
      </c>
      <c r="P11" s="708" t="s">
        <v>32</v>
      </c>
      <c r="Q11" s="1493"/>
      <c r="R11" s="703"/>
      <c r="S11" s="1493"/>
      <c r="T11" s="1493"/>
      <c r="U11" s="1493"/>
      <c r="V11" s="1494">
        <v>9431</v>
      </c>
      <c r="W11" s="1229"/>
      <c r="X11" s="1495">
        <f>SUM(V11-W11)</f>
        <v>9431</v>
      </c>
      <c r="Y11" s="1245">
        <f>IFERROR($W11/$V11, 0)</f>
        <v>0</v>
      </c>
      <c r="Z11" s="1493"/>
      <c r="AA11" s="698">
        <v>0</v>
      </c>
      <c r="AB11" s="698">
        <v>0</v>
      </c>
      <c r="AC11" s="1060">
        <v>0</v>
      </c>
      <c r="AD11" s="1047" t="s">
        <v>551</v>
      </c>
      <c r="AE11" s="715"/>
    </row>
    <row r="12" spans="1:31" s="716" customFormat="1" ht="24.75" customHeight="1">
      <c r="A12" s="1402" t="s">
        <v>559</v>
      </c>
      <c r="B12" s="1257" t="s">
        <v>543</v>
      </c>
      <c r="C12" s="1405">
        <v>46199</v>
      </c>
      <c r="D12" s="1405"/>
      <c r="E12" s="1404"/>
      <c r="F12" s="1403"/>
      <c r="G12" s="1244"/>
      <c r="H12" s="1491">
        <v>76</v>
      </c>
      <c r="I12" s="372" t="s">
        <v>545</v>
      </c>
      <c r="J12" s="1062" t="s">
        <v>30</v>
      </c>
      <c r="K12" s="1492"/>
      <c r="L12" s="1404"/>
      <c r="M12" s="372" t="s">
        <v>110</v>
      </c>
      <c r="N12" s="995">
        <v>67567.5</v>
      </c>
      <c r="O12" s="372" t="s">
        <v>110</v>
      </c>
      <c r="P12" s="708" t="s">
        <v>32</v>
      </c>
      <c r="Q12" s="1493"/>
      <c r="R12" s="703"/>
      <c r="S12" s="1493"/>
      <c r="T12" s="1493"/>
      <c r="U12" s="1493"/>
      <c r="V12" s="1494">
        <v>5460</v>
      </c>
      <c r="W12" s="1229"/>
      <c r="X12" s="1495">
        <f>SUM(V12-W12)</f>
        <v>5460</v>
      </c>
      <c r="Y12" s="1245">
        <f>IFERROR($W12/$V12, 0)</f>
        <v>0</v>
      </c>
      <c r="Z12" s="1493"/>
      <c r="AA12" s="698">
        <v>0</v>
      </c>
      <c r="AB12" s="698">
        <v>0</v>
      </c>
      <c r="AC12" s="1060">
        <v>0</v>
      </c>
      <c r="AD12" s="1047" t="s">
        <v>551</v>
      </c>
      <c r="AE12" s="715"/>
    </row>
    <row r="13" spans="1:31" s="716" customFormat="1" ht="24.75" customHeight="1">
      <c r="A13" s="1402" t="s">
        <v>560</v>
      </c>
      <c r="B13" s="1257" t="s">
        <v>543</v>
      </c>
      <c r="C13" s="1405">
        <v>46199</v>
      </c>
      <c r="D13" s="1405"/>
      <c r="E13" s="1404"/>
      <c r="F13" s="1403"/>
      <c r="G13" s="1244"/>
      <c r="H13" s="1491">
        <v>51</v>
      </c>
      <c r="I13" s="372" t="s">
        <v>545</v>
      </c>
      <c r="J13" s="1062" t="s">
        <v>30</v>
      </c>
      <c r="K13" s="1492"/>
      <c r="L13" s="1404"/>
      <c r="M13" s="372" t="s">
        <v>110</v>
      </c>
      <c r="N13" s="995">
        <v>97514.75</v>
      </c>
      <c r="O13" s="372" t="s">
        <v>110</v>
      </c>
      <c r="P13" s="708" t="s">
        <v>32</v>
      </c>
      <c r="Q13" s="1493"/>
      <c r="R13" s="703"/>
      <c r="S13" s="1493"/>
      <c r="T13" s="1493"/>
      <c r="U13" s="1493"/>
      <c r="V13" s="1494">
        <v>7958</v>
      </c>
      <c r="W13" s="1229"/>
      <c r="X13" s="1495">
        <f>SUM(V13-W13)</f>
        <v>7958</v>
      </c>
      <c r="Y13" s="1245">
        <f>IFERROR($W13/$V13, 0)</f>
        <v>0</v>
      </c>
      <c r="Z13" s="1493"/>
      <c r="AA13" s="698">
        <v>0</v>
      </c>
      <c r="AB13" s="698">
        <v>0</v>
      </c>
      <c r="AC13" s="1060">
        <v>0</v>
      </c>
      <c r="AD13" s="1047" t="s">
        <v>551</v>
      </c>
      <c r="AE13" s="715"/>
    </row>
    <row r="14" spans="1:31" s="716" customFormat="1" ht="24.75" customHeight="1">
      <c r="A14" s="1402" t="s">
        <v>561</v>
      </c>
      <c r="B14" s="1257" t="s">
        <v>543</v>
      </c>
      <c r="C14" s="1405">
        <v>46199</v>
      </c>
      <c r="D14" s="1405"/>
      <c r="E14" s="1404"/>
      <c r="F14" s="1403"/>
      <c r="G14" s="1244"/>
      <c r="H14" s="1491">
        <v>63</v>
      </c>
      <c r="I14" s="372" t="s">
        <v>545</v>
      </c>
      <c r="J14" s="1062" t="s">
        <v>30</v>
      </c>
      <c r="K14" s="1492"/>
      <c r="L14" s="1404"/>
      <c r="M14" s="372" t="s">
        <v>110</v>
      </c>
      <c r="N14" s="995">
        <v>54827.5</v>
      </c>
      <c r="O14" s="372" t="s">
        <v>110</v>
      </c>
      <c r="P14" s="708" t="s">
        <v>32</v>
      </c>
      <c r="Q14" s="1493"/>
      <c r="R14" s="703"/>
      <c r="S14" s="1493"/>
      <c r="T14" s="1493"/>
      <c r="U14" s="1493"/>
      <c r="V14" s="1494">
        <v>4414</v>
      </c>
      <c r="W14" s="1229"/>
      <c r="X14" s="1495">
        <f>SUM(V14-W14)</f>
        <v>4414</v>
      </c>
      <c r="Y14" s="1245">
        <f>IFERROR($W14/$V14, 0)</f>
        <v>0</v>
      </c>
      <c r="Z14" s="1493"/>
      <c r="AA14" s="698">
        <v>0</v>
      </c>
      <c r="AB14" s="698">
        <v>0</v>
      </c>
      <c r="AC14" s="1060">
        <v>0</v>
      </c>
      <c r="AD14" s="1047" t="s">
        <v>551</v>
      </c>
      <c r="AE14" s="715"/>
    </row>
    <row r="15" spans="1:31" s="716" customFormat="1" ht="24.75" customHeight="1">
      <c r="A15" s="1402" t="s">
        <v>562</v>
      </c>
      <c r="B15" s="1257" t="s">
        <v>543</v>
      </c>
      <c r="C15" s="1405">
        <v>46199</v>
      </c>
      <c r="D15" s="1405"/>
      <c r="E15" s="1404"/>
      <c r="F15" s="1403"/>
      <c r="G15" s="1244"/>
      <c r="H15" s="1491">
        <v>42</v>
      </c>
      <c r="I15" s="372" t="s">
        <v>545</v>
      </c>
      <c r="J15" s="1062" t="s">
        <v>30</v>
      </c>
      <c r="K15" s="1492"/>
      <c r="L15" s="1404"/>
      <c r="M15" s="372" t="s">
        <v>110</v>
      </c>
      <c r="N15" s="995">
        <v>101724.5</v>
      </c>
      <c r="O15" s="372" t="s">
        <v>110</v>
      </c>
      <c r="P15" s="708" t="s">
        <v>32</v>
      </c>
      <c r="Q15" s="1493"/>
      <c r="R15" s="703"/>
      <c r="S15" s="1493"/>
      <c r="T15" s="1493"/>
      <c r="U15" s="1493"/>
      <c r="V15" s="1494">
        <v>7993</v>
      </c>
      <c r="W15" s="1229"/>
      <c r="X15" s="1495">
        <f>SUM(V15-W15)</f>
        <v>7993</v>
      </c>
      <c r="Y15" s="1245">
        <f>IFERROR($W15/$V15, 0)</f>
        <v>0</v>
      </c>
      <c r="Z15" s="1493"/>
      <c r="AA15" s="698">
        <v>0</v>
      </c>
      <c r="AB15" s="698">
        <v>0</v>
      </c>
      <c r="AC15" s="1060">
        <v>0</v>
      </c>
      <c r="AD15" s="1047" t="s">
        <v>551</v>
      </c>
      <c r="AE15" s="715"/>
    </row>
    <row r="16" spans="1:31" s="716" customFormat="1" ht="24.75" customHeight="1">
      <c r="A16" s="1402" t="s">
        <v>563</v>
      </c>
      <c r="B16" s="1257" t="s">
        <v>543</v>
      </c>
      <c r="C16" s="1405">
        <v>46199</v>
      </c>
      <c r="D16" s="1405"/>
      <c r="E16" s="1404"/>
      <c r="F16" s="1403"/>
      <c r="G16" s="1244"/>
      <c r="H16" s="1491">
        <v>67</v>
      </c>
      <c r="I16" s="372" t="s">
        <v>545</v>
      </c>
      <c r="J16" s="1062" t="s">
        <v>30</v>
      </c>
      <c r="K16" s="1492"/>
      <c r="L16" s="1404"/>
      <c r="M16" s="372" t="s">
        <v>110</v>
      </c>
      <c r="N16" s="995">
        <v>95128</v>
      </c>
      <c r="O16" s="372" t="s">
        <v>110</v>
      </c>
      <c r="P16" s="708" t="s">
        <v>32</v>
      </c>
      <c r="Q16" s="1493"/>
      <c r="R16" s="703"/>
      <c r="S16" s="1493"/>
      <c r="T16" s="1493"/>
      <c r="U16" s="1493"/>
      <c r="V16" s="1494">
        <v>7857</v>
      </c>
      <c r="W16" s="1229"/>
      <c r="X16" s="1495">
        <f>SUM(V16-W16)</f>
        <v>7857</v>
      </c>
      <c r="Y16" s="1245">
        <f>IFERROR($W16/$V16, 0)</f>
        <v>0</v>
      </c>
      <c r="Z16" s="1493"/>
      <c r="AA16" s="698">
        <v>0</v>
      </c>
      <c r="AB16" s="698">
        <v>0</v>
      </c>
      <c r="AC16" s="1060">
        <v>0</v>
      </c>
      <c r="AD16" s="1047" t="s">
        <v>551</v>
      </c>
      <c r="AE16" s="715"/>
    </row>
    <row r="17" spans="1:31" s="716" customFormat="1" ht="24.75" customHeight="1">
      <c r="A17" s="1402" t="s">
        <v>564</v>
      </c>
      <c r="B17" s="1257" t="s">
        <v>543</v>
      </c>
      <c r="C17" s="1405">
        <v>46199</v>
      </c>
      <c r="D17" s="1405"/>
      <c r="E17" s="1404"/>
      <c r="F17" s="1403"/>
      <c r="G17" s="1244"/>
      <c r="H17" s="1491">
        <v>91</v>
      </c>
      <c r="I17" s="372" t="s">
        <v>545</v>
      </c>
      <c r="J17" s="1062" t="s">
        <v>30</v>
      </c>
      <c r="K17" s="1492"/>
      <c r="L17" s="1404"/>
      <c r="M17" s="372" t="s">
        <v>110</v>
      </c>
      <c r="N17" s="995">
        <v>72668.5</v>
      </c>
      <c r="O17" s="372" t="s">
        <v>110</v>
      </c>
      <c r="P17" s="708" t="s">
        <v>32</v>
      </c>
      <c r="Q17" s="1493"/>
      <c r="R17" s="703"/>
      <c r="S17" s="1493"/>
      <c r="T17" s="1493"/>
      <c r="U17" s="1493"/>
      <c r="V17" s="1494">
        <v>5934</v>
      </c>
      <c r="W17" s="1229"/>
      <c r="X17" s="1495">
        <f>SUM(V17-W17)</f>
        <v>5934</v>
      </c>
      <c r="Y17" s="1245">
        <f>IFERROR($W17/$V17, 0)</f>
        <v>0</v>
      </c>
      <c r="Z17" s="1493"/>
      <c r="AA17" s="698">
        <v>0</v>
      </c>
      <c r="AB17" s="698">
        <v>0</v>
      </c>
      <c r="AC17" s="1060">
        <v>0</v>
      </c>
      <c r="AD17" s="1047" t="s">
        <v>551</v>
      </c>
      <c r="AE17" s="715"/>
    </row>
    <row r="18" spans="1:31" s="716" customFormat="1" ht="24.75" customHeight="1">
      <c r="A18" s="1402" t="s">
        <v>565</v>
      </c>
      <c r="B18" s="1257" t="s">
        <v>543</v>
      </c>
      <c r="C18" s="1405">
        <v>46227</v>
      </c>
      <c r="D18" s="1405"/>
      <c r="E18" s="1404"/>
      <c r="F18" s="1403"/>
      <c r="G18" s="1244"/>
      <c r="H18" s="1491">
        <v>88</v>
      </c>
      <c r="I18" s="372" t="s">
        <v>545</v>
      </c>
      <c r="J18" s="1062" t="s">
        <v>30</v>
      </c>
      <c r="K18" s="1492"/>
      <c r="L18" s="1404"/>
      <c r="M18" s="372" t="s">
        <v>110</v>
      </c>
      <c r="N18" s="995">
        <v>96607</v>
      </c>
      <c r="O18" s="372" t="s">
        <v>110</v>
      </c>
      <c r="P18" s="708" t="s">
        <v>32</v>
      </c>
      <c r="Q18" s="1493"/>
      <c r="R18" s="703"/>
      <c r="S18" s="1493"/>
      <c r="T18" s="1493"/>
      <c r="U18" s="1493"/>
      <c r="V18" s="1494">
        <v>7623</v>
      </c>
      <c r="W18" s="1229"/>
      <c r="X18" s="1495">
        <f>SUM(V18-W18)</f>
        <v>7623</v>
      </c>
      <c r="Y18" s="1245">
        <f>IFERROR($W18/$V18, 0)</f>
        <v>0</v>
      </c>
      <c r="Z18" s="1493"/>
      <c r="AA18" s="698">
        <v>0</v>
      </c>
      <c r="AB18" s="698">
        <v>0</v>
      </c>
      <c r="AC18" s="1060">
        <v>0</v>
      </c>
      <c r="AD18" s="1047" t="s">
        <v>551</v>
      </c>
      <c r="AE18" s="715"/>
    </row>
    <row r="19" spans="1:31" s="716" customFormat="1" ht="24.75" customHeight="1">
      <c r="A19" s="1402" t="s">
        <v>566</v>
      </c>
      <c r="B19" s="1257" t="s">
        <v>543</v>
      </c>
      <c r="C19" s="1405">
        <v>46227</v>
      </c>
      <c r="D19" s="1405"/>
      <c r="E19" s="1404"/>
      <c r="F19" s="1403"/>
      <c r="G19" s="1244"/>
      <c r="H19" s="1491">
        <v>75</v>
      </c>
      <c r="I19" s="372" t="s">
        <v>545</v>
      </c>
      <c r="J19" s="1062" t="s">
        <v>30</v>
      </c>
      <c r="K19" s="1492"/>
      <c r="L19" s="1404"/>
      <c r="M19" s="372" t="s">
        <v>110</v>
      </c>
      <c r="N19" s="995">
        <v>95477</v>
      </c>
      <c r="O19" s="372" t="s">
        <v>110</v>
      </c>
      <c r="P19" s="708" t="s">
        <v>32</v>
      </c>
      <c r="Q19" s="1493"/>
      <c r="R19" s="703"/>
      <c r="S19" s="1493"/>
      <c r="T19" s="1493"/>
      <c r="U19" s="1493"/>
      <c r="V19" s="1494">
        <v>7966</v>
      </c>
      <c r="W19" s="1229"/>
      <c r="X19" s="1495">
        <f>SUM(V19-W19)</f>
        <v>7966</v>
      </c>
      <c r="Y19" s="1245">
        <f>IFERROR($W19/$V19, 0)</f>
        <v>0</v>
      </c>
      <c r="Z19" s="1493"/>
      <c r="AA19" s="698">
        <v>0</v>
      </c>
      <c r="AB19" s="698">
        <v>0</v>
      </c>
      <c r="AC19" s="1060">
        <v>0</v>
      </c>
      <c r="AD19" s="1047" t="s">
        <v>551</v>
      </c>
      <c r="AE19" s="715"/>
    </row>
    <row r="20" spans="1:31" s="716" customFormat="1" ht="24.75" customHeight="1">
      <c r="A20" s="1402" t="s">
        <v>567</v>
      </c>
      <c r="B20" s="1257" t="s">
        <v>543</v>
      </c>
      <c r="C20" s="1405">
        <v>46227</v>
      </c>
      <c r="D20" s="1405"/>
      <c r="E20" s="1404"/>
      <c r="F20" s="1403"/>
      <c r="G20" s="1244"/>
      <c r="H20" s="1491">
        <v>97</v>
      </c>
      <c r="I20" s="372" t="s">
        <v>545</v>
      </c>
      <c r="J20" s="1062" t="s">
        <v>30</v>
      </c>
      <c r="K20" s="1492"/>
      <c r="L20" s="1404"/>
      <c r="M20" s="372" t="s">
        <v>110</v>
      </c>
      <c r="N20" s="995">
        <v>94688.5</v>
      </c>
      <c r="O20" s="372" t="s">
        <v>110</v>
      </c>
      <c r="P20" s="708" t="s">
        <v>32</v>
      </c>
      <c r="Q20" s="1493"/>
      <c r="R20" s="703"/>
      <c r="S20" s="1493"/>
      <c r="T20" s="1493"/>
      <c r="U20" s="1493"/>
      <c r="V20" s="1494">
        <v>7856</v>
      </c>
      <c r="W20" s="1229"/>
      <c r="X20" s="1495">
        <f>SUM(V20-W20)</f>
        <v>7856</v>
      </c>
      <c r="Y20" s="1245">
        <f>IFERROR($W20/$V20, 0)</f>
        <v>0</v>
      </c>
      <c r="Z20" s="1493"/>
      <c r="AA20" s="698">
        <v>0</v>
      </c>
      <c r="AB20" s="698">
        <v>0</v>
      </c>
      <c r="AC20" s="1060">
        <v>0</v>
      </c>
      <c r="AD20" s="1047" t="s">
        <v>551</v>
      </c>
      <c r="AE20" s="715"/>
    </row>
    <row r="21" spans="1:31" s="716" customFormat="1" ht="24.75" customHeight="1">
      <c r="A21" s="1402" t="s">
        <v>568</v>
      </c>
      <c r="B21" s="1257" t="s">
        <v>543</v>
      </c>
      <c r="C21" s="1405">
        <v>46227</v>
      </c>
      <c r="D21" s="1405"/>
      <c r="E21" s="1404"/>
      <c r="F21" s="1403"/>
      <c r="G21" s="1244"/>
      <c r="H21" s="1491">
        <v>65</v>
      </c>
      <c r="I21" s="372" t="s">
        <v>545</v>
      </c>
      <c r="J21" s="1062" t="s">
        <v>30</v>
      </c>
      <c r="K21" s="1492"/>
      <c r="L21" s="1404"/>
      <c r="M21" s="372" t="s">
        <v>110</v>
      </c>
      <c r="N21" s="995">
        <v>97700</v>
      </c>
      <c r="O21" s="372" t="s">
        <v>110</v>
      </c>
      <c r="P21" s="708" t="s">
        <v>32</v>
      </c>
      <c r="Q21" s="1493"/>
      <c r="R21" s="703"/>
      <c r="S21" s="1493"/>
      <c r="T21" s="1493"/>
      <c r="U21" s="1493"/>
      <c r="V21" s="1494">
        <v>8047</v>
      </c>
      <c r="W21" s="1229"/>
      <c r="X21" s="1495">
        <f>SUM(V21-W21)</f>
        <v>8047</v>
      </c>
      <c r="Y21" s="1245">
        <f>IFERROR($W21/$V21, 0)</f>
        <v>0</v>
      </c>
      <c r="Z21" s="1493"/>
      <c r="AA21" s="698">
        <v>0</v>
      </c>
      <c r="AB21" s="698">
        <v>0</v>
      </c>
      <c r="AC21" s="1060">
        <v>0</v>
      </c>
      <c r="AD21" s="1047" t="s">
        <v>551</v>
      </c>
      <c r="AE21" s="715"/>
    </row>
    <row r="22" spans="1:31" s="716" customFormat="1" ht="24.75" customHeight="1">
      <c r="A22" s="1402" t="s">
        <v>569</v>
      </c>
      <c r="B22" s="1257" t="s">
        <v>543</v>
      </c>
      <c r="C22" s="1405">
        <v>46227</v>
      </c>
      <c r="D22" s="1405"/>
      <c r="E22" s="1404"/>
      <c r="F22" s="1403"/>
      <c r="G22" s="1244"/>
      <c r="H22" s="1491">
        <v>51</v>
      </c>
      <c r="I22" s="372" t="s">
        <v>545</v>
      </c>
      <c r="J22" s="1062" t="s">
        <v>30</v>
      </c>
      <c r="K22" s="1492"/>
      <c r="L22" s="1404"/>
      <c r="M22" s="372" t="s">
        <v>110</v>
      </c>
      <c r="N22" s="995">
        <v>91700</v>
      </c>
      <c r="O22" s="372" t="s">
        <v>110</v>
      </c>
      <c r="P22" s="708" t="s">
        <v>32</v>
      </c>
      <c r="Q22" s="1493"/>
      <c r="R22" s="703"/>
      <c r="S22" s="1493"/>
      <c r="T22" s="1493"/>
      <c r="U22" s="1493"/>
      <c r="V22" s="1494">
        <v>7529</v>
      </c>
      <c r="W22" s="1229"/>
      <c r="X22" s="1495">
        <f>SUM(V22-W22)</f>
        <v>7529</v>
      </c>
      <c r="Y22" s="1245">
        <f>IFERROR($W22/$V22, 0)</f>
        <v>0</v>
      </c>
      <c r="Z22" s="1493"/>
      <c r="AA22" s="698">
        <v>0</v>
      </c>
      <c r="AB22" s="698">
        <v>0</v>
      </c>
      <c r="AC22" s="1060">
        <v>0</v>
      </c>
      <c r="AD22" s="1047" t="s">
        <v>551</v>
      </c>
      <c r="AE22" s="715"/>
    </row>
    <row r="23" spans="1:31" s="716" customFormat="1" ht="24.75" customHeight="1">
      <c r="A23" s="1402" t="s">
        <v>570</v>
      </c>
      <c r="B23" s="1257" t="s">
        <v>543</v>
      </c>
      <c r="C23" s="1405">
        <v>46227</v>
      </c>
      <c r="D23" s="1405"/>
      <c r="E23" s="1404"/>
      <c r="F23" s="1403"/>
      <c r="G23" s="1244"/>
      <c r="H23" s="1491">
        <v>67</v>
      </c>
      <c r="I23" s="372" t="s">
        <v>545</v>
      </c>
      <c r="J23" s="1062" t="s">
        <v>30</v>
      </c>
      <c r="K23" s="1492"/>
      <c r="L23" s="1404"/>
      <c r="M23" s="372" t="s">
        <v>110</v>
      </c>
      <c r="N23" s="995">
        <v>100866</v>
      </c>
      <c r="O23" s="372" t="s">
        <v>110</v>
      </c>
      <c r="P23" s="708" t="s">
        <v>32</v>
      </c>
      <c r="Q23" s="1493"/>
      <c r="R23" s="703"/>
      <c r="S23" s="1493"/>
      <c r="T23" s="1493"/>
      <c r="U23" s="1493"/>
      <c r="V23" s="1494">
        <v>9021</v>
      </c>
      <c r="W23" s="1229"/>
      <c r="X23" s="1495">
        <f>SUM(V23-W23)</f>
        <v>9021</v>
      </c>
      <c r="Y23" s="1245">
        <f>IFERROR($W23/$V23, 0)</f>
        <v>0</v>
      </c>
      <c r="Z23" s="1493"/>
      <c r="AA23" s="698">
        <v>0</v>
      </c>
      <c r="AB23" s="698">
        <v>0</v>
      </c>
      <c r="AC23" s="1060">
        <v>0</v>
      </c>
      <c r="AD23" s="1047" t="s">
        <v>551</v>
      </c>
      <c r="AE23" s="715"/>
    </row>
    <row r="24" spans="1:31" s="716" customFormat="1" ht="24.75" customHeight="1">
      <c r="A24" s="1402" t="s">
        <v>571</v>
      </c>
      <c r="B24" s="1257" t="s">
        <v>543</v>
      </c>
      <c r="C24" s="1405">
        <v>46227</v>
      </c>
      <c r="D24" s="1405"/>
      <c r="E24" s="1404"/>
      <c r="F24" s="1403"/>
      <c r="G24" s="1244"/>
      <c r="H24" s="1491">
        <v>93</v>
      </c>
      <c r="I24" s="372" t="s">
        <v>545</v>
      </c>
      <c r="J24" s="1062" t="s">
        <v>30</v>
      </c>
      <c r="K24" s="1492"/>
      <c r="L24" s="1404"/>
      <c r="M24" s="372" t="s">
        <v>110</v>
      </c>
      <c r="N24" s="995">
        <v>104934</v>
      </c>
      <c r="O24" s="372" t="s">
        <v>110</v>
      </c>
      <c r="P24" s="708" t="s">
        <v>32</v>
      </c>
      <c r="Q24" s="1493"/>
      <c r="R24" s="703"/>
      <c r="S24" s="1493"/>
      <c r="T24" s="1493"/>
      <c r="U24" s="1493"/>
      <c r="V24" s="1494">
        <v>8701</v>
      </c>
      <c r="W24" s="1229"/>
      <c r="X24" s="1495">
        <f>SUM(V24-W24)</f>
        <v>8701</v>
      </c>
      <c r="Y24" s="1245">
        <f>IFERROR($W24/$V24, 0)</f>
        <v>0</v>
      </c>
      <c r="Z24" s="1493"/>
      <c r="AA24" s="698">
        <v>0</v>
      </c>
      <c r="AB24" s="698">
        <v>0</v>
      </c>
      <c r="AC24" s="1060">
        <v>0</v>
      </c>
      <c r="AD24" s="1047" t="s">
        <v>551</v>
      </c>
      <c r="AE24" s="715"/>
    </row>
    <row r="25" spans="1:31" s="716" customFormat="1" ht="24.75" customHeight="1">
      <c r="A25" s="1402" t="s">
        <v>572</v>
      </c>
      <c r="B25" s="1257" t="s">
        <v>543</v>
      </c>
      <c r="C25" s="1405">
        <v>46227</v>
      </c>
      <c r="D25" s="1405"/>
      <c r="E25" s="1404"/>
      <c r="F25" s="1403"/>
      <c r="G25" s="1244"/>
      <c r="H25" s="1491">
        <v>28</v>
      </c>
      <c r="I25" s="372" t="s">
        <v>545</v>
      </c>
      <c r="J25" s="1062" t="s">
        <v>30</v>
      </c>
      <c r="K25" s="1492"/>
      <c r="L25" s="1404"/>
      <c r="M25" s="372" t="s">
        <v>110</v>
      </c>
      <c r="N25" s="995">
        <v>73691.5</v>
      </c>
      <c r="O25" s="372" t="s">
        <v>110</v>
      </c>
      <c r="P25" s="708" t="s">
        <v>32</v>
      </c>
      <c r="Q25" s="1493"/>
      <c r="R25" s="703"/>
      <c r="S25" s="1493"/>
      <c r="T25" s="1493"/>
      <c r="U25" s="1493"/>
      <c r="V25" s="1494">
        <v>6042</v>
      </c>
      <c r="W25" s="1229"/>
      <c r="X25" s="1495">
        <f>SUM(V25-W25)</f>
        <v>6042</v>
      </c>
      <c r="Y25" s="1245">
        <f>IFERROR($W25/$V25, 0)</f>
        <v>0</v>
      </c>
      <c r="Z25" s="1493"/>
      <c r="AA25" s="698">
        <v>0</v>
      </c>
      <c r="AB25" s="698">
        <v>0</v>
      </c>
      <c r="AC25" s="1060">
        <v>0</v>
      </c>
      <c r="AD25" s="1047" t="s">
        <v>551</v>
      </c>
      <c r="AE25" s="715"/>
    </row>
    <row r="26" spans="1:31" s="716" customFormat="1" ht="24.75" customHeight="1">
      <c r="A26" s="1402" t="s">
        <v>573</v>
      </c>
      <c r="B26" s="1257" t="s">
        <v>543</v>
      </c>
      <c r="C26" s="1405">
        <v>46227</v>
      </c>
      <c r="D26" s="1405"/>
      <c r="E26" s="1404"/>
      <c r="F26" s="1403"/>
      <c r="G26" s="1244"/>
      <c r="H26" s="1491">
        <v>70</v>
      </c>
      <c r="I26" s="372" t="s">
        <v>545</v>
      </c>
      <c r="J26" s="1062" t="s">
        <v>30</v>
      </c>
      <c r="K26" s="1492"/>
      <c r="L26" s="1404"/>
      <c r="M26" s="372" t="s">
        <v>110</v>
      </c>
      <c r="N26" s="995">
        <v>99590</v>
      </c>
      <c r="O26" s="372" t="s">
        <v>110</v>
      </c>
      <c r="P26" s="708" t="s">
        <v>32</v>
      </c>
      <c r="Q26" s="1493"/>
      <c r="R26" s="703"/>
      <c r="S26" s="1493"/>
      <c r="T26" s="1493"/>
      <c r="U26" s="1493"/>
      <c r="V26" s="1494">
        <v>8201</v>
      </c>
      <c r="W26" s="1229"/>
      <c r="X26" s="1495">
        <f>SUM(V26-W26)</f>
        <v>8201</v>
      </c>
      <c r="Y26" s="1245">
        <f>IFERROR($W26/$V26, 0)</f>
        <v>0</v>
      </c>
      <c r="Z26" s="1493"/>
      <c r="AA26" s="698">
        <v>0</v>
      </c>
      <c r="AB26" s="698">
        <v>0</v>
      </c>
      <c r="AC26" s="1060">
        <v>0</v>
      </c>
      <c r="AD26" s="1047" t="s">
        <v>551</v>
      </c>
      <c r="AE26" s="715"/>
    </row>
    <row r="27" spans="1:31" s="716" customFormat="1" ht="24.75" customHeight="1">
      <c r="A27" s="1402" t="s">
        <v>574</v>
      </c>
      <c r="B27" s="1257" t="s">
        <v>543</v>
      </c>
      <c r="C27" s="1405">
        <v>46199</v>
      </c>
      <c r="D27" s="1405"/>
      <c r="E27" s="1404"/>
      <c r="F27" s="1403"/>
      <c r="G27" s="1244"/>
      <c r="H27" s="1491">
        <v>91</v>
      </c>
      <c r="I27" s="1266" t="s">
        <v>545</v>
      </c>
      <c r="J27" s="1268" t="s">
        <v>30</v>
      </c>
      <c r="K27" s="1492"/>
      <c r="L27" s="1404"/>
      <c r="M27" s="1266" t="s">
        <v>110</v>
      </c>
      <c r="N27" s="416">
        <v>103644.5</v>
      </c>
      <c r="O27" s="1266" t="s">
        <v>110</v>
      </c>
      <c r="P27" s="1446" t="s">
        <v>32</v>
      </c>
      <c r="Q27" s="1493"/>
      <c r="R27" s="703"/>
      <c r="S27" s="1493"/>
      <c r="T27" s="1493"/>
      <c r="U27" s="1493"/>
      <c r="V27" s="1494">
        <v>8384</v>
      </c>
      <c r="W27" s="1229"/>
      <c r="X27" s="1495">
        <f>SUM(V27-W27)</f>
        <v>8384</v>
      </c>
      <c r="Y27" s="1245">
        <f>IFERROR($W27/$V27, 0)</f>
        <v>0</v>
      </c>
      <c r="Z27" s="1493"/>
      <c r="AA27" s="1197">
        <v>0</v>
      </c>
      <c r="AB27" s="1197">
        <v>0</v>
      </c>
      <c r="AC27" s="1263">
        <v>0</v>
      </c>
      <c r="AD27" s="1047" t="s">
        <v>575</v>
      </c>
      <c r="AE27" s="715"/>
    </row>
    <row r="28" spans="1:31" s="716" customFormat="1" ht="24.75" customHeight="1">
      <c r="A28" s="1402" t="s">
        <v>576</v>
      </c>
      <c r="B28" s="1257" t="s">
        <v>543</v>
      </c>
      <c r="C28" s="1405">
        <v>46227</v>
      </c>
      <c r="D28" s="1405"/>
      <c r="E28" s="1404"/>
      <c r="F28" s="1403"/>
      <c r="G28" s="1244"/>
      <c r="H28" s="1491">
        <v>86</v>
      </c>
      <c r="I28" s="372" t="s">
        <v>545</v>
      </c>
      <c r="J28" s="1062" t="s">
        <v>30</v>
      </c>
      <c r="K28" s="1492"/>
      <c r="L28" s="1404"/>
      <c r="M28" s="372" t="s">
        <v>110</v>
      </c>
      <c r="N28" s="995">
        <v>97386.5</v>
      </c>
      <c r="O28" s="372" t="s">
        <v>110</v>
      </c>
      <c r="P28" s="708" t="s">
        <v>32</v>
      </c>
      <c r="Q28" s="1493"/>
      <c r="R28" s="703"/>
      <c r="S28" s="1493"/>
      <c r="T28" s="1493"/>
      <c r="U28" s="1493"/>
      <c r="V28" s="1494">
        <v>7996</v>
      </c>
      <c r="W28" s="1229"/>
      <c r="X28" s="1495">
        <f>SUM(V28-W28)</f>
        <v>7996</v>
      </c>
      <c r="Y28" s="1245">
        <f>IFERROR($W28/$V28, 0)</f>
        <v>0</v>
      </c>
      <c r="Z28" s="1493"/>
      <c r="AA28" s="698">
        <v>0</v>
      </c>
      <c r="AB28" s="698">
        <v>0</v>
      </c>
      <c r="AC28" s="1060">
        <v>0</v>
      </c>
      <c r="AD28" s="1047" t="s">
        <v>551</v>
      </c>
      <c r="AE28" s="715"/>
    </row>
    <row r="29" spans="1:31" s="716" customFormat="1" ht="24.75" customHeight="1">
      <c r="A29" s="1402" t="s">
        <v>577</v>
      </c>
      <c r="B29" s="1257" t="s">
        <v>543</v>
      </c>
      <c r="C29" s="1405">
        <v>46199</v>
      </c>
      <c r="D29" s="1405"/>
      <c r="E29" s="1404"/>
      <c r="F29" s="1403"/>
      <c r="G29" s="1244"/>
      <c r="H29" s="1491">
        <v>40</v>
      </c>
      <c r="I29" s="372" t="s">
        <v>545</v>
      </c>
      <c r="J29" s="1062" t="s">
        <v>30</v>
      </c>
      <c r="K29" s="1492"/>
      <c r="L29" s="1404"/>
      <c r="M29" s="372" t="s">
        <v>110</v>
      </c>
      <c r="N29" s="995">
        <v>91774</v>
      </c>
      <c r="O29" s="372" t="s">
        <v>110</v>
      </c>
      <c r="P29" s="708" t="s">
        <v>32</v>
      </c>
      <c r="Q29" s="1493"/>
      <c r="R29" s="703"/>
      <c r="S29" s="1493"/>
      <c r="T29" s="1493"/>
      <c r="U29" s="1493"/>
      <c r="V29" s="1494">
        <v>7530</v>
      </c>
      <c r="W29" s="1229"/>
      <c r="X29" s="1495">
        <f>SUM(V29-W29)</f>
        <v>7530</v>
      </c>
      <c r="Y29" s="1245">
        <f>IFERROR($W29/$V29, 0)</f>
        <v>0</v>
      </c>
      <c r="Z29" s="1493"/>
      <c r="AA29" s="698">
        <v>0</v>
      </c>
      <c r="AB29" s="698">
        <v>0</v>
      </c>
      <c r="AC29" s="1060">
        <v>0</v>
      </c>
      <c r="AD29" s="1047" t="s">
        <v>551</v>
      </c>
      <c r="AE29" s="715"/>
    </row>
    <row r="30" spans="1:31" s="716" customFormat="1" ht="24.75" customHeight="1">
      <c r="A30" s="1402" t="s">
        <v>578</v>
      </c>
      <c r="B30" s="1257" t="s">
        <v>543</v>
      </c>
      <c r="C30" s="1405">
        <v>46199</v>
      </c>
      <c r="D30" s="1405"/>
      <c r="E30" s="1404"/>
      <c r="F30" s="1403"/>
      <c r="G30" s="1244"/>
      <c r="H30" s="1491">
        <v>88</v>
      </c>
      <c r="I30" s="372" t="s">
        <v>545</v>
      </c>
      <c r="J30" s="1062" t="s">
        <v>30</v>
      </c>
      <c r="K30" s="1492"/>
      <c r="L30" s="1404"/>
      <c r="M30" s="372" t="s">
        <v>110</v>
      </c>
      <c r="N30" s="995">
        <v>81059.5</v>
      </c>
      <c r="O30" s="372" t="s">
        <v>110</v>
      </c>
      <c r="P30" s="708" t="s">
        <v>32</v>
      </c>
      <c r="Q30" s="1493"/>
      <c r="R30" s="703"/>
      <c r="S30" s="1493"/>
      <c r="T30" s="1493"/>
      <c r="U30" s="1493"/>
      <c r="V30" s="1494">
        <v>6647</v>
      </c>
      <c r="W30" s="1229"/>
      <c r="X30" s="1495">
        <f>SUM(V30-W30)</f>
        <v>6647</v>
      </c>
      <c r="Y30" s="1245">
        <f>IFERROR($W30/$V30, 0)</f>
        <v>0</v>
      </c>
      <c r="Z30" s="1493"/>
      <c r="AA30" s="698">
        <v>0</v>
      </c>
      <c r="AB30" s="698">
        <v>0</v>
      </c>
      <c r="AC30" s="1060">
        <v>0</v>
      </c>
      <c r="AD30" s="1047" t="s">
        <v>551</v>
      </c>
      <c r="AE30" s="715"/>
    </row>
    <row r="31" spans="1:31" s="716" customFormat="1" ht="24.75" customHeight="1">
      <c r="A31" s="1402" t="s">
        <v>579</v>
      </c>
      <c r="B31" s="1257" t="s">
        <v>543</v>
      </c>
      <c r="C31" s="1405">
        <v>46199</v>
      </c>
      <c r="D31" s="1405"/>
      <c r="E31" s="1404"/>
      <c r="F31" s="1403"/>
      <c r="G31" s="1244"/>
      <c r="H31" s="1491">
        <v>88</v>
      </c>
      <c r="I31" s="372" t="s">
        <v>545</v>
      </c>
      <c r="J31" s="1062" t="s">
        <v>30</v>
      </c>
      <c r="K31" s="1492"/>
      <c r="L31" s="1404"/>
      <c r="M31" s="372" t="s">
        <v>110</v>
      </c>
      <c r="N31" s="995">
        <v>106600</v>
      </c>
      <c r="O31" s="372" t="s">
        <v>110</v>
      </c>
      <c r="P31" s="708" t="s">
        <v>32</v>
      </c>
      <c r="Q31" s="1493"/>
      <c r="R31" s="703"/>
      <c r="S31" s="1493"/>
      <c r="T31" s="1493"/>
      <c r="U31" s="1493"/>
      <c r="V31" s="1494">
        <v>8787</v>
      </c>
      <c r="W31" s="1229"/>
      <c r="X31" s="1495">
        <f>SUM(V31-W31)</f>
        <v>8787</v>
      </c>
      <c r="Y31" s="1245">
        <f>IFERROR($W31/$V31, 0)</f>
        <v>0</v>
      </c>
      <c r="Z31" s="1493"/>
      <c r="AA31" s="698">
        <v>0</v>
      </c>
      <c r="AB31" s="698">
        <v>0</v>
      </c>
      <c r="AC31" s="1060">
        <v>0</v>
      </c>
      <c r="AD31" s="1047" t="s">
        <v>551</v>
      </c>
      <c r="AE31" s="715"/>
    </row>
    <row r="32" spans="1:31" s="716" customFormat="1" ht="24.75" customHeight="1">
      <c r="A32" s="1402" t="s">
        <v>580</v>
      </c>
      <c r="B32" s="1257" t="s">
        <v>543</v>
      </c>
      <c r="C32" s="1405">
        <v>46199</v>
      </c>
      <c r="D32" s="1405"/>
      <c r="E32" s="1404"/>
      <c r="F32" s="1403"/>
      <c r="G32" s="1244"/>
      <c r="H32" s="1491">
        <v>0</v>
      </c>
      <c r="I32" s="372" t="s">
        <v>545</v>
      </c>
      <c r="J32" s="1062" t="s">
        <v>30</v>
      </c>
      <c r="K32" s="1492"/>
      <c r="L32" s="1404"/>
      <c r="M32" s="372" t="s">
        <v>110</v>
      </c>
      <c r="N32" s="995">
        <v>65477.3</v>
      </c>
      <c r="O32" s="372" t="s">
        <v>110</v>
      </c>
      <c r="P32" s="708" t="s">
        <v>32</v>
      </c>
      <c r="Q32" s="1493"/>
      <c r="R32" s="703"/>
      <c r="S32" s="1493"/>
      <c r="T32" s="1493"/>
      <c r="U32" s="1493"/>
      <c r="V32" s="1494">
        <v>5318</v>
      </c>
      <c r="W32" s="1229"/>
      <c r="X32" s="1495">
        <f>SUM(V32-W32)</f>
        <v>5318</v>
      </c>
      <c r="Y32" s="1245">
        <f>IFERROR($W32/$V32, 0)</f>
        <v>0</v>
      </c>
      <c r="Z32" s="1493"/>
      <c r="AA32" s="698">
        <v>0</v>
      </c>
      <c r="AB32" s="698">
        <v>0</v>
      </c>
      <c r="AC32" s="1060">
        <v>0</v>
      </c>
      <c r="AD32" s="1047" t="s">
        <v>551</v>
      </c>
      <c r="AE32" s="715"/>
    </row>
    <row r="33" spans="1:115" s="716" customFormat="1" ht="24.75" customHeight="1">
      <c r="A33" s="1425" t="s">
        <v>581</v>
      </c>
      <c r="B33" s="1257" t="s">
        <v>28</v>
      </c>
      <c r="C33" s="1258">
        <v>46080</v>
      </c>
      <c r="D33" s="366" t="s">
        <v>464</v>
      </c>
      <c r="E33" s="1259">
        <v>46018</v>
      </c>
      <c r="F33" s="366" t="s">
        <v>59</v>
      </c>
      <c r="G33" s="1244" t="s">
        <v>582</v>
      </c>
      <c r="H33" s="1185">
        <v>89</v>
      </c>
      <c r="I33" s="1237" t="s">
        <v>545</v>
      </c>
      <c r="J33" s="1226" t="s">
        <v>30</v>
      </c>
      <c r="K33" s="1426"/>
      <c r="L33" s="1259">
        <v>46028</v>
      </c>
      <c r="M33" s="1226" t="s">
        <v>110</v>
      </c>
      <c r="N33" s="1427">
        <v>72131.5</v>
      </c>
      <c r="O33" s="1226" t="s">
        <v>110</v>
      </c>
      <c r="P33" s="1428" t="s">
        <v>29</v>
      </c>
      <c r="Q33" s="1227">
        <v>46014</v>
      </c>
      <c r="R33" s="703"/>
      <c r="S33" s="1227"/>
      <c r="T33" s="1227"/>
      <c r="U33" s="1227"/>
      <c r="V33" s="1230">
        <v>6182</v>
      </c>
      <c r="W33" s="1229">
        <v>5899</v>
      </c>
      <c r="X33" s="1230">
        <f>SUM(V33-W33)</f>
        <v>283</v>
      </c>
      <c r="Y33" s="1245">
        <f>IFERROR($W33/$V33, 0)</f>
        <v>0.95422193464898086</v>
      </c>
      <c r="Z33" s="1429">
        <v>45891</v>
      </c>
      <c r="AA33" s="1197">
        <v>0</v>
      </c>
      <c r="AB33" s="1197">
        <v>0</v>
      </c>
      <c r="AC33" s="1263">
        <v>0</v>
      </c>
      <c r="AD33" s="1264"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55">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56"/>
      <c r="S39" s="1356"/>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2"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3"/>
      <c r="B41" s="1203"/>
      <c r="C41" s="1203"/>
      <c r="D41" s="1203"/>
      <c r="E41" s="1204"/>
      <c r="F41" s="1203"/>
      <c r="G41" s="1203"/>
      <c r="H41" s="1205"/>
      <c r="I41" s="1206"/>
      <c r="J41" s="1205"/>
      <c r="K41" s="1205"/>
      <c r="L41" s="1204"/>
      <c r="M41" s="1205"/>
      <c r="N41" s="1205"/>
      <c r="O41" s="1214"/>
      <c r="P41" s="1207"/>
      <c r="Q41" s="1208"/>
      <c r="R41" s="1209"/>
      <c r="S41" s="1209"/>
      <c r="T41" s="1209"/>
      <c r="U41" s="1210"/>
      <c r="V41" s="1209"/>
      <c r="W41" s="1210"/>
      <c r="X41" s="3"/>
      <c r="Y41" s="208"/>
      <c r="Z41" s="1211"/>
      <c r="AA41" s="1211"/>
      <c r="AB41" s="1209"/>
      <c r="AC41" s="1212"/>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5"/>
      <c r="P42" s="727"/>
      <c r="Q42" s="719"/>
      <c r="R42" s="719"/>
      <c r="S42" s="719"/>
      <c r="T42" s="719"/>
      <c r="U42" s="719"/>
      <c r="V42" s="724"/>
      <c r="W42" s="724"/>
      <c r="X42" s="724"/>
      <c r="Y42" s="3"/>
      <c r="Z42" s="1213"/>
      <c r="AA42" s="817"/>
      <c r="AB42" s="817"/>
      <c r="AC42" s="724"/>
      <c r="AD42" s="721"/>
      <c r="AF42" s="725"/>
    </row>
    <row r="43" spans="1:115" ht="24.75" customHeight="1">
      <c r="A43" s="1073" t="s">
        <v>598</v>
      </c>
      <c r="B43" s="1200" t="s">
        <v>90</v>
      </c>
      <c r="C43" s="1200" t="s">
        <v>91</v>
      </c>
      <c r="D43" s="1200" t="s">
        <v>444</v>
      </c>
      <c r="E43" s="1200" t="s">
        <v>528</v>
      </c>
      <c r="F43" s="1200" t="s">
        <v>529</v>
      </c>
      <c r="G43" s="1200" t="s">
        <v>92</v>
      </c>
      <c r="H43" s="1200" t="s">
        <v>68</v>
      </c>
      <c r="I43" s="1200" t="s">
        <v>93</v>
      </c>
      <c r="J43" s="1200" t="s">
        <v>26</v>
      </c>
      <c r="K43" s="1200" t="s">
        <v>530</v>
      </c>
      <c r="L43" s="1200" t="s">
        <v>96</v>
      </c>
      <c r="M43" s="1200" t="s">
        <v>95</v>
      </c>
      <c r="N43" s="1201" t="s">
        <v>531</v>
      </c>
      <c r="O43" s="1200" t="s">
        <v>94</v>
      </c>
      <c r="P43" s="1200" t="s">
        <v>97</v>
      </c>
      <c r="Q43" s="1074" t="s">
        <v>98</v>
      </c>
      <c r="R43" s="1074" t="s">
        <v>532</v>
      </c>
      <c r="S43" s="1074" t="s">
        <v>533</v>
      </c>
      <c r="T43" s="1074" t="s">
        <v>534</v>
      </c>
      <c r="U43" s="1074" t="s">
        <v>535</v>
      </c>
      <c r="V43" s="1074" t="s">
        <v>69</v>
      </c>
      <c r="W43" s="1074" t="s">
        <v>536</v>
      </c>
      <c r="X43" s="1074" t="s">
        <v>537</v>
      </c>
      <c r="Y43" s="1074" t="s">
        <v>496</v>
      </c>
      <c r="Z43" s="1074" t="s">
        <v>538</v>
      </c>
      <c r="AA43" s="1216" t="s">
        <v>539</v>
      </c>
      <c r="AB43" s="1074" t="s">
        <v>498</v>
      </c>
      <c r="AC43" s="1074" t="s">
        <v>540</v>
      </c>
      <c r="AD43" s="1217" t="s">
        <v>541</v>
      </c>
      <c r="AE43" s="726"/>
      <c r="AF43" s="777"/>
    </row>
    <row r="44" spans="1:115" ht="24.75" customHeight="1">
      <c r="A44" s="689" t="s">
        <v>599</v>
      </c>
      <c r="B44" s="377" t="s">
        <v>34</v>
      </c>
      <c r="C44" s="1405">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0">
        <v>0</v>
      </c>
      <c r="AD45" s="699" t="s">
        <v>604</v>
      </c>
      <c r="AE45" s="728"/>
    </row>
    <row r="46" spans="1:115" ht="24.75" customHeight="1">
      <c r="A46" s="689" t="s">
        <v>605</v>
      </c>
      <c r="B46" s="377" t="s">
        <v>34</v>
      </c>
      <c r="C46" s="700">
        <v>46171</v>
      </c>
      <c r="D46" s="1244"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16" t="s">
        <v>621</v>
      </c>
      <c r="B52" s="377" t="s">
        <v>34</v>
      </c>
      <c r="C52" s="1405">
        <v>46191</v>
      </c>
      <c r="D52" s="1404" t="s">
        <v>471</v>
      </c>
      <c r="E52" s="1404">
        <v>46142</v>
      </c>
      <c r="F52" s="1403" t="s">
        <v>53</v>
      </c>
      <c r="G52" s="1259"/>
      <c r="H52" s="1491">
        <v>58</v>
      </c>
      <c r="I52" s="372" t="s">
        <v>545</v>
      </c>
      <c r="J52" s="1062" t="s">
        <v>30</v>
      </c>
      <c r="K52" s="1492"/>
      <c r="L52" s="1404"/>
      <c r="M52" s="372" t="s">
        <v>110</v>
      </c>
      <c r="N52" s="995">
        <v>56668.15</v>
      </c>
      <c r="O52" s="372" t="s">
        <v>110</v>
      </c>
      <c r="P52" s="708" t="s">
        <v>32</v>
      </c>
      <c r="Q52" s="1493">
        <v>46144</v>
      </c>
      <c r="R52" s="1493"/>
      <c r="S52" s="1493"/>
      <c r="T52" s="1493"/>
      <c r="U52" s="1493"/>
      <c r="V52" s="1494">
        <v>4436</v>
      </c>
      <c r="W52" s="1509">
        <v>525</v>
      </c>
      <c r="X52" s="1495">
        <f>SUM(V52-W52)</f>
        <v>3911</v>
      </c>
      <c r="Y52" s="1245">
        <f>IFERROR($W52/$V52, 0)</f>
        <v>0.11834986474301172</v>
      </c>
      <c r="Z52" s="1510"/>
      <c r="AA52" s="698">
        <v>0</v>
      </c>
      <c r="AB52" s="698">
        <v>0</v>
      </c>
      <c r="AC52" s="1060">
        <v>0</v>
      </c>
      <c r="AD52" s="1246" t="s">
        <v>622</v>
      </c>
      <c r="AE52" s="728"/>
    </row>
    <row r="53" spans="1:31" ht="24.75" customHeight="1">
      <c r="A53" s="1407" t="s">
        <v>623</v>
      </c>
      <c r="B53" s="1066" t="s">
        <v>34</v>
      </c>
      <c r="C53" s="1405">
        <v>46191</v>
      </c>
      <c r="D53" s="1404"/>
      <c r="E53" s="1404"/>
      <c r="F53" s="1403"/>
      <c r="G53" s="1259"/>
      <c r="H53" s="1491">
        <v>61</v>
      </c>
      <c r="I53" s="372" t="s">
        <v>545</v>
      </c>
      <c r="J53" s="1062" t="s">
        <v>30</v>
      </c>
      <c r="K53" s="1492"/>
      <c r="L53" s="1404"/>
      <c r="M53" s="372" t="s">
        <v>110</v>
      </c>
      <c r="N53" s="995">
        <v>44936</v>
      </c>
      <c r="O53" s="372" t="s">
        <v>110</v>
      </c>
      <c r="P53" s="708" t="s">
        <v>32</v>
      </c>
      <c r="Q53" s="1493"/>
      <c r="R53" s="1493"/>
      <c r="S53" s="1493"/>
      <c r="T53" s="1493"/>
      <c r="U53" s="1493"/>
      <c r="V53" s="1494">
        <v>3375</v>
      </c>
      <c r="W53" s="1495"/>
      <c r="X53" s="1495">
        <f>SUM(V53-W53)</f>
        <v>3375</v>
      </c>
      <c r="Y53" s="1245">
        <f>IFERROR($W53/$V53, 0)</f>
        <v>0</v>
      </c>
      <c r="Z53" s="1510"/>
      <c r="AA53" s="698">
        <v>0</v>
      </c>
      <c r="AB53" s="698">
        <v>0</v>
      </c>
      <c r="AC53" s="1060">
        <v>0</v>
      </c>
      <c r="AD53" s="1246" t="s">
        <v>622</v>
      </c>
      <c r="AE53" s="728"/>
    </row>
    <row r="54" spans="1:31" ht="24.75" customHeight="1">
      <c r="A54" s="743" t="s">
        <v>624</v>
      </c>
      <c r="B54" s="1066" t="s">
        <v>34</v>
      </c>
      <c r="C54" s="1405">
        <v>46181</v>
      </c>
      <c r="D54" s="1404"/>
      <c r="E54" s="1404"/>
      <c r="F54" s="1403"/>
      <c r="G54" s="1259"/>
      <c r="H54" s="1491">
        <v>85</v>
      </c>
      <c r="I54" s="372" t="s">
        <v>545</v>
      </c>
      <c r="J54" s="1062" t="s">
        <v>30</v>
      </c>
      <c r="K54" s="1492"/>
      <c r="L54" s="1404"/>
      <c r="M54" s="372" t="s">
        <v>110</v>
      </c>
      <c r="N54" s="995">
        <v>60062</v>
      </c>
      <c r="O54" s="372" t="s">
        <v>110</v>
      </c>
      <c r="P54" s="708" t="s">
        <v>32</v>
      </c>
      <c r="Q54" s="1493"/>
      <c r="R54" s="1493"/>
      <c r="S54" s="1493"/>
      <c r="T54" s="1493"/>
      <c r="U54" s="1493"/>
      <c r="V54" s="1494">
        <v>4380</v>
      </c>
      <c r="W54" s="1495"/>
      <c r="X54" s="1495">
        <f>SUM(V54-W54)</f>
        <v>4380</v>
      </c>
      <c r="Y54" s="1245">
        <f>IFERROR($W54/$V54, 0)</f>
        <v>0</v>
      </c>
      <c r="Z54" s="1510"/>
      <c r="AA54" s="698">
        <v>0</v>
      </c>
      <c r="AB54" s="698">
        <v>0</v>
      </c>
      <c r="AC54" s="1060">
        <v>0</v>
      </c>
      <c r="AD54" s="1246" t="s">
        <v>625</v>
      </c>
      <c r="AE54" s="728"/>
    </row>
    <row r="55" spans="1:31" ht="24.75" customHeight="1">
      <c r="A55" s="1407" t="s">
        <v>626</v>
      </c>
      <c r="B55" s="1066" t="s">
        <v>34</v>
      </c>
      <c r="C55" s="1405">
        <v>46191</v>
      </c>
      <c r="D55" s="1404"/>
      <c r="E55" s="1404"/>
      <c r="F55" s="1403"/>
      <c r="G55" s="1259"/>
      <c r="H55" s="1491">
        <v>86</v>
      </c>
      <c r="I55" s="372" t="s">
        <v>545</v>
      </c>
      <c r="J55" s="1062" t="s">
        <v>30</v>
      </c>
      <c r="K55" s="1492"/>
      <c r="L55" s="1404"/>
      <c r="M55" s="372" t="s">
        <v>110</v>
      </c>
      <c r="N55" s="995">
        <v>64118</v>
      </c>
      <c r="O55" s="372" t="s">
        <v>110</v>
      </c>
      <c r="P55" s="708" t="s">
        <v>32</v>
      </c>
      <c r="Q55" s="1493"/>
      <c r="R55" s="1493"/>
      <c r="S55" s="1493"/>
      <c r="T55" s="1493"/>
      <c r="U55" s="1493"/>
      <c r="V55" s="1494">
        <v>4753</v>
      </c>
      <c r="W55" s="1495"/>
      <c r="X55" s="1495">
        <f>SUM(V55-W55)</f>
        <v>4753</v>
      </c>
      <c r="Y55" s="1245">
        <f>IFERROR($W55/$V55, 0)</f>
        <v>0</v>
      </c>
      <c r="Z55" s="1510"/>
      <c r="AA55" s="698">
        <v>0</v>
      </c>
      <c r="AB55" s="698">
        <v>0</v>
      </c>
      <c r="AC55" s="1060">
        <v>0</v>
      </c>
      <c r="AD55" s="1246" t="s">
        <v>622</v>
      </c>
      <c r="AE55" s="728"/>
    </row>
    <row r="56" spans="1:31" ht="24.75" customHeight="1">
      <c r="A56" s="1407" t="s">
        <v>627</v>
      </c>
      <c r="B56" s="1066" t="s">
        <v>34</v>
      </c>
      <c r="C56" s="1405">
        <v>46191</v>
      </c>
      <c r="D56" s="1404"/>
      <c r="E56" s="1404"/>
      <c r="F56" s="1403"/>
      <c r="G56" s="1259"/>
      <c r="H56" s="1491">
        <v>87</v>
      </c>
      <c r="I56" s="372" t="s">
        <v>545</v>
      </c>
      <c r="J56" s="1062" t="s">
        <v>30</v>
      </c>
      <c r="K56" s="1492"/>
      <c r="L56" s="1404"/>
      <c r="M56" s="372" t="s">
        <v>110</v>
      </c>
      <c r="N56" s="995">
        <v>64040</v>
      </c>
      <c r="O56" s="372" t="s">
        <v>110</v>
      </c>
      <c r="P56" s="708" t="s">
        <v>32</v>
      </c>
      <c r="Q56" s="1493"/>
      <c r="R56" s="1493"/>
      <c r="S56" s="1493"/>
      <c r="T56" s="1493"/>
      <c r="U56" s="1493"/>
      <c r="V56" s="1494">
        <v>4888</v>
      </c>
      <c r="W56" s="1495"/>
      <c r="X56" s="1495">
        <f>SUM(V56-W56)</f>
        <v>4888</v>
      </c>
      <c r="Y56" s="1245">
        <f>IFERROR($W56/$V56, 0)</f>
        <v>0</v>
      </c>
      <c r="Z56" s="1510"/>
      <c r="AA56" s="698">
        <v>0</v>
      </c>
      <c r="AB56" s="698">
        <v>0</v>
      </c>
      <c r="AC56" s="1060">
        <v>0</v>
      </c>
      <c r="AD56" s="1246" t="s">
        <v>622</v>
      </c>
      <c r="AE56" s="728"/>
    </row>
    <row r="57" spans="1:31" ht="24.75" customHeight="1">
      <c r="A57" s="1407" t="s">
        <v>628</v>
      </c>
      <c r="B57" s="1066" t="s">
        <v>34</v>
      </c>
      <c r="C57" s="1405">
        <v>46191</v>
      </c>
      <c r="D57" s="1404"/>
      <c r="E57" s="1404"/>
      <c r="F57" s="1403"/>
      <c r="G57" s="1259"/>
      <c r="H57" s="1491">
        <v>82</v>
      </c>
      <c r="I57" s="372" t="s">
        <v>545</v>
      </c>
      <c r="J57" s="1062" t="s">
        <v>30</v>
      </c>
      <c r="K57" s="1492"/>
      <c r="L57" s="1404"/>
      <c r="M57" s="372" t="s">
        <v>110</v>
      </c>
      <c r="N57" s="995">
        <v>60234</v>
      </c>
      <c r="O57" s="372" t="s">
        <v>110</v>
      </c>
      <c r="P57" s="708" t="s">
        <v>32</v>
      </c>
      <c r="Q57" s="1493"/>
      <c r="R57" s="1493"/>
      <c r="S57" s="1493"/>
      <c r="T57" s="1493"/>
      <c r="U57" s="1493"/>
      <c r="V57" s="1494">
        <v>4497</v>
      </c>
      <c r="W57" s="1495"/>
      <c r="X57" s="1495">
        <f>SUM(V57-W57)</f>
        <v>4497</v>
      </c>
      <c r="Y57" s="1245">
        <f>IFERROR($W57/$V57, 0)</f>
        <v>0</v>
      </c>
      <c r="Z57" s="1510"/>
      <c r="AA57" s="698">
        <v>0</v>
      </c>
      <c r="AB57" s="698">
        <v>0</v>
      </c>
      <c r="AC57" s="1060">
        <v>0</v>
      </c>
      <c r="AD57" s="1246" t="s">
        <v>622</v>
      </c>
      <c r="AE57" s="728"/>
    </row>
    <row r="58" spans="1:31" ht="24.75" customHeight="1">
      <c r="A58" s="1407" t="s">
        <v>629</v>
      </c>
      <c r="B58" s="1066" t="s">
        <v>34</v>
      </c>
      <c r="C58" s="1405">
        <v>46191</v>
      </c>
      <c r="D58" s="1404" t="s">
        <v>471</v>
      </c>
      <c r="E58" s="1404">
        <v>46142</v>
      </c>
      <c r="F58" s="1403" t="s">
        <v>53</v>
      </c>
      <c r="G58" s="1259"/>
      <c r="H58" s="1491">
        <v>81</v>
      </c>
      <c r="I58" s="372" t="s">
        <v>545</v>
      </c>
      <c r="J58" s="1062" t="s">
        <v>30</v>
      </c>
      <c r="K58" s="1492"/>
      <c r="L58" s="1404"/>
      <c r="M58" s="372" t="s">
        <v>110</v>
      </c>
      <c r="N58" s="995">
        <v>66206</v>
      </c>
      <c r="O58" s="372" t="s">
        <v>110</v>
      </c>
      <c r="P58" s="708" t="s">
        <v>32</v>
      </c>
      <c r="Q58" s="1493">
        <v>46144</v>
      </c>
      <c r="R58" s="1493"/>
      <c r="S58" s="1493"/>
      <c r="T58" s="1493"/>
      <c r="U58" s="1493"/>
      <c r="V58" s="1494">
        <v>5035</v>
      </c>
      <c r="W58" s="1495"/>
      <c r="X58" s="1495">
        <f>SUM(V58-W58)</f>
        <v>5035</v>
      </c>
      <c r="Y58" s="1245">
        <f>IFERROR($W58/$V58, 0)</f>
        <v>0</v>
      </c>
      <c r="Z58" s="1510"/>
      <c r="AA58" s="698">
        <v>0</v>
      </c>
      <c r="AB58" s="698">
        <v>0</v>
      </c>
      <c r="AC58" s="1060">
        <v>0</v>
      </c>
      <c r="AD58" s="1246" t="s">
        <v>622</v>
      </c>
      <c r="AE58" s="728"/>
    </row>
    <row r="59" spans="1:31" ht="24.75" customHeight="1">
      <c r="A59" s="1407" t="s">
        <v>630</v>
      </c>
      <c r="B59" s="1066" t="s">
        <v>34</v>
      </c>
      <c r="C59" s="1405">
        <v>46191</v>
      </c>
      <c r="D59" s="1404"/>
      <c r="E59" s="1404"/>
      <c r="F59" s="1403"/>
      <c r="G59" s="1259"/>
      <c r="H59" s="1491">
        <v>55</v>
      </c>
      <c r="I59" s="372" t="s">
        <v>545</v>
      </c>
      <c r="J59" s="1062" t="s">
        <v>30</v>
      </c>
      <c r="K59" s="1492"/>
      <c r="L59" s="1404"/>
      <c r="M59" s="372" t="s">
        <v>110</v>
      </c>
      <c r="N59" s="995">
        <v>45757.7</v>
      </c>
      <c r="O59" s="372" t="s">
        <v>110</v>
      </c>
      <c r="P59" s="708" t="s">
        <v>32</v>
      </c>
      <c r="Q59" s="1493"/>
      <c r="R59" s="1493"/>
      <c r="S59" s="1493"/>
      <c r="T59" s="1493"/>
      <c r="U59" s="1493"/>
      <c r="V59" s="1494">
        <v>3537</v>
      </c>
      <c r="W59" s="1495"/>
      <c r="X59" s="1495">
        <f>SUM(V59-W59)</f>
        <v>3537</v>
      </c>
      <c r="Y59" s="1245">
        <f>IFERROR($W59/$V59, 0)</f>
        <v>0</v>
      </c>
      <c r="Z59" s="1510"/>
      <c r="AA59" s="698">
        <v>0</v>
      </c>
      <c r="AB59" s="698">
        <v>0</v>
      </c>
      <c r="AC59" s="1060">
        <v>0</v>
      </c>
      <c r="AD59" s="1246" t="s">
        <v>622</v>
      </c>
      <c r="AE59" s="728"/>
    </row>
    <row r="60" spans="1:31" ht="24.75" customHeight="1">
      <c r="A60" s="1407" t="s">
        <v>631</v>
      </c>
      <c r="B60" s="1066" t="s">
        <v>34</v>
      </c>
      <c r="C60" s="1405">
        <v>46191</v>
      </c>
      <c r="D60" s="1404"/>
      <c r="E60" s="1404"/>
      <c r="F60" s="1403"/>
      <c r="G60" s="1259"/>
      <c r="H60" s="1491">
        <v>54</v>
      </c>
      <c r="I60" s="372" t="s">
        <v>545</v>
      </c>
      <c r="J60" s="1062" t="s">
        <v>30</v>
      </c>
      <c r="K60" s="1492"/>
      <c r="L60" s="1404"/>
      <c r="M60" s="372" t="s">
        <v>110</v>
      </c>
      <c r="N60" s="995">
        <v>39903.550000000003</v>
      </c>
      <c r="O60" s="372" t="s">
        <v>110</v>
      </c>
      <c r="P60" s="708" t="s">
        <v>32</v>
      </c>
      <c r="Q60" s="1493"/>
      <c r="R60" s="1493"/>
      <c r="S60" s="1493"/>
      <c r="T60" s="1493"/>
      <c r="U60" s="1493"/>
      <c r="V60" s="1494">
        <v>3000</v>
      </c>
      <c r="W60" s="1495"/>
      <c r="X60" s="1495">
        <f>SUM(V60-W60)</f>
        <v>3000</v>
      </c>
      <c r="Y60" s="1245">
        <f>IFERROR($W60/$V60, 0)</f>
        <v>0</v>
      </c>
      <c r="Z60" s="1510"/>
      <c r="AA60" s="698">
        <v>0</v>
      </c>
      <c r="AB60" s="698">
        <v>0</v>
      </c>
      <c r="AC60" s="1060">
        <v>0</v>
      </c>
      <c r="AD60" s="1246" t="s">
        <v>622</v>
      </c>
      <c r="AE60" s="728"/>
    </row>
    <row r="61" spans="1:31" ht="24.75" customHeight="1">
      <c r="A61" s="1407" t="s">
        <v>632</v>
      </c>
      <c r="B61" s="1066" t="s">
        <v>34</v>
      </c>
      <c r="C61" s="1405">
        <v>46191</v>
      </c>
      <c r="D61" s="1404"/>
      <c r="E61" s="1404"/>
      <c r="F61" s="1403"/>
      <c r="G61" s="1259"/>
      <c r="H61" s="1491">
        <v>78</v>
      </c>
      <c r="I61" s="372" t="s">
        <v>545</v>
      </c>
      <c r="J61" s="1062" t="s">
        <v>30</v>
      </c>
      <c r="K61" s="1492"/>
      <c r="L61" s="1404"/>
      <c r="M61" s="372" t="s">
        <v>110</v>
      </c>
      <c r="N61" s="995">
        <v>58190</v>
      </c>
      <c r="O61" s="372" t="s">
        <v>110</v>
      </c>
      <c r="P61" s="708" t="s">
        <v>32</v>
      </c>
      <c r="Q61" s="1493"/>
      <c r="R61" s="1493"/>
      <c r="S61" s="1493"/>
      <c r="T61" s="1493"/>
      <c r="U61" s="1493"/>
      <c r="V61" s="1494">
        <v>4283</v>
      </c>
      <c r="W61" s="1495"/>
      <c r="X61" s="1495">
        <f>SUM(V61-W61)</f>
        <v>4283</v>
      </c>
      <c r="Y61" s="1245">
        <f>IFERROR($W61/$V61, 0)</f>
        <v>0</v>
      </c>
      <c r="Z61" s="1510"/>
      <c r="AA61" s="698">
        <v>0</v>
      </c>
      <c r="AB61" s="698">
        <v>0</v>
      </c>
      <c r="AC61" s="1060">
        <v>0</v>
      </c>
      <c r="AD61" s="1246" t="s">
        <v>622</v>
      </c>
      <c r="AE61" s="728"/>
    </row>
    <row r="62" spans="1:31" ht="24.75" customHeight="1">
      <c r="A62" s="1407" t="s">
        <v>633</v>
      </c>
      <c r="B62" s="1066" t="s">
        <v>34</v>
      </c>
      <c r="C62" s="1405">
        <v>46191</v>
      </c>
      <c r="D62" s="1404" t="s">
        <v>471</v>
      </c>
      <c r="E62" s="1404">
        <v>46142</v>
      </c>
      <c r="F62" s="1403" t="s">
        <v>53</v>
      </c>
      <c r="G62" s="1259"/>
      <c r="H62" s="1491">
        <v>75</v>
      </c>
      <c r="I62" s="372" t="s">
        <v>545</v>
      </c>
      <c r="J62" s="1062" t="s">
        <v>30</v>
      </c>
      <c r="K62" s="1492"/>
      <c r="L62" s="1404"/>
      <c r="M62" s="372" t="s">
        <v>110</v>
      </c>
      <c r="N62" s="995">
        <v>61026</v>
      </c>
      <c r="O62" s="372" t="s">
        <v>110</v>
      </c>
      <c r="P62" s="708" t="s">
        <v>32</v>
      </c>
      <c r="Q62" s="1493">
        <v>46144</v>
      </c>
      <c r="R62" s="1493"/>
      <c r="S62" s="1493"/>
      <c r="T62" s="1493"/>
      <c r="U62" s="1493"/>
      <c r="V62" s="1494">
        <v>4683</v>
      </c>
      <c r="W62" s="1495"/>
      <c r="X62" s="1495">
        <f>SUM(V62-W62)</f>
        <v>4683</v>
      </c>
      <c r="Y62" s="1245">
        <f>IFERROR($W62/$V62, 0)</f>
        <v>0</v>
      </c>
      <c r="Z62" s="1510"/>
      <c r="AA62" s="698">
        <v>0</v>
      </c>
      <c r="AB62" s="698">
        <v>0</v>
      </c>
      <c r="AC62" s="1060">
        <v>0</v>
      </c>
      <c r="AD62" s="1246" t="s">
        <v>622</v>
      </c>
      <c r="AE62" s="728"/>
    </row>
    <row r="63" spans="1:31" ht="24.75" customHeight="1">
      <c r="A63" s="1407" t="s">
        <v>634</v>
      </c>
      <c r="B63" s="1066" t="s">
        <v>34</v>
      </c>
      <c r="C63" s="1405">
        <v>46191</v>
      </c>
      <c r="D63" s="1404"/>
      <c r="E63" s="1404"/>
      <c r="F63" s="1403"/>
      <c r="G63" s="1259"/>
      <c r="H63" s="1491">
        <v>65</v>
      </c>
      <c r="I63" s="372" t="s">
        <v>545</v>
      </c>
      <c r="J63" s="1062" t="s">
        <v>30</v>
      </c>
      <c r="K63" s="1492"/>
      <c r="L63" s="1404"/>
      <c r="M63" s="372" t="s">
        <v>110</v>
      </c>
      <c r="N63" s="995">
        <v>45252</v>
      </c>
      <c r="O63" s="372" t="s">
        <v>110</v>
      </c>
      <c r="P63" s="708" t="s">
        <v>32</v>
      </c>
      <c r="Q63" s="1493"/>
      <c r="R63" s="1493"/>
      <c r="S63" s="1493"/>
      <c r="T63" s="1493"/>
      <c r="U63" s="1493"/>
      <c r="V63" s="1494">
        <v>3360</v>
      </c>
      <c r="W63" s="1495"/>
      <c r="X63" s="1495">
        <f>SUM(V63-W63)</f>
        <v>3360</v>
      </c>
      <c r="Y63" s="1245">
        <f>IFERROR($W63/$V63, 0)</f>
        <v>0</v>
      </c>
      <c r="Z63" s="1510"/>
      <c r="AA63" s="698">
        <v>0</v>
      </c>
      <c r="AB63" s="698">
        <v>0</v>
      </c>
      <c r="AC63" s="1060">
        <v>0</v>
      </c>
      <c r="AD63" s="1246" t="s">
        <v>622</v>
      </c>
      <c r="AE63" s="728"/>
    </row>
    <row r="64" spans="1:31" ht="24.75" customHeight="1">
      <c r="A64" s="1432" t="s">
        <v>635</v>
      </c>
      <c r="B64" s="1066" t="s">
        <v>34</v>
      </c>
      <c r="C64" s="1405">
        <v>46191</v>
      </c>
      <c r="D64" s="1404"/>
      <c r="E64" s="1404"/>
      <c r="F64" s="1403"/>
      <c r="G64" s="1259"/>
      <c r="H64" s="1491">
        <v>21</v>
      </c>
      <c r="I64" s="372" t="s">
        <v>545</v>
      </c>
      <c r="J64" s="744" t="s">
        <v>30</v>
      </c>
      <c r="K64" s="744"/>
      <c r="L64" s="1404"/>
      <c r="M64" s="372" t="s">
        <v>110</v>
      </c>
      <c r="N64" s="995">
        <v>38308</v>
      </c>
      <c r="O64" s="372" t="s">
        <v>110</v>
      </c>
      <c r="P64" s="708" t="s">
        <v>32</v>
      </c>
      <c r="Q64" s="1493"/>
      <c r="R64" s="1493"/>
      <c r="S64" s="1493"/>
      <c r="T64" s="1493"/>
      <c r="U64" s="1493"/>
      <c r="V64" s="1494">
        <v>3379</v>
      </c>
      <c r="W64" s="1495"/>
      <c r="X64" s="1495">
        <f>SUM(V64-W64)</f>
        <v>3379</v>
      </c>
      <c r="Y64" s="1245">
        <f>IFERROR($W64/$V64, 0)</f>
        <v>0</v>
      </c>
      <c r="Z64" s="1510"/>
      <c r="AA64" s="698">
        <v>0</v>
      </c>
      <c r="AB64" s="698">
        <v>0</v>
      </c>
      <c r="AC64" s="1060">
        <v>0</v>
      </c>
      <c r="AD64" s="1246" t="s">
        <v>636</v>
      </c>
      <c r="AE64" s="728"/>
    </row>
    <row r="65" spans="1:31" ht="24.75" customHeight="1">
      <c r="A65" s="1407" t="s">
        <v>637</v>
      </c>
      <c r="B65" s="1066" t="s">
        <v>34</v>
      </c>
      <c r="C65" s="1405">
        <v>46191</v>
      </c>
      <c r="D65" s="1404"/>
      <c r="E65" s="1404"/>
      <c r="F65" s="1403"/>
      <c r="G65" s="1259"/>
      <c r="H65" s="1491">
        <v>85</v>
      </c>
      <c r="I65" s="372" t="s">
        <v>545</v>
      </c>
      <c r="J65" s="1062" t="s">
        <v>30</v>
      </c>
      <c r="K65" s="1492"/>
      <c r="L65" s="1404"/>
      <c r="M65" s="372" t="s">
        <v>110</v>
      </c>
      <c r="N65" s="995">
        <v>56492</v>
      </c>
      <c r="O65" s="372" t="s">
        <v>110</v>
      </c>
      <c r="P65" s="708" t="s">
        <v>32</v>
      </c>
      <c r="Q65" s="1493"/>
      <c r="R65" s="1493"/>
      <c r="S65" s="1493"/>
      <c r="T65" s="1493"/>
      <c r="U65" s="1493"/>
      <c r="V65" s="1494">
        <v>4054</v>
      </c>
      <c r="W65" s="1495"/>
      <c r="X65" s="1495">
        <f>SUM(V65-W65)</f>
        <v>4054</v>
      </c>
      <c r="Y65" s="1245">
        <f>IFERROR($W65/$V65, 0)</f>
        <v>0</v>
      </c>
      <c r="Z65" s="1510"/>
      <c r="AA65" s="698">
        <v>0</v>
      </c>
      <c r="AB65" s="698">
        <v>0</v>
      </c>
      <c r="AC65" s="1060">
        <v>0</v>
      </c>
      <c r="AD65" s="1246" t="s">
        <v>622</v>
      </c>
      <c r="AE65" s="728"/>
    </row>
    <row r="66" spans="1:31" ht="24.75" customHeight="1">
      <c r="A66" s="1407" t="s">
        <v>638</v>
      </c>
      <c r="B66" s="1066" t="s">
        <v>34</v>
      </c>
      <c r="C66" s="1405">
        <v>46191</v>
      </c>
      <c r="D66" s="1404"/>
      <c r="E66" s="1404"/>
      <c r="F66" s="1403"/>
      <c r="G66" s="1259"/>
      <c r="H66" s="1491">
        <v>87</v>
      </c>
      <c r="I66" s="372" t="s">
        <v>545</v>
      </c>
      <c r="J66" s="1062" t="s">
        <v>30</v>
      </c>
      <c r="K66" s="1492"/>
      <c r="L66" s="1404"/>
      <c r="M66" s="372" t="s">
        <v>110</v>
      </c>
      <c r="N66" s="995">
        <v>59286</v>
      </c>
      <c r="O66" s="372" t="s">
        <v>110</v>
      </c>
      <c r="P66" s="708" t="s">
        <v>32</v>
      </c>
      <c r="Q66" s="1493"/>
      <c r="R66" s="1493"/>
      <c r="S66" s="1493"/>
      <c r="T66" s="1493"/>
      <c r="U66" s="1493"/>
      <c r="V66" s="1494">
        <v>4413</v>
      </c>
      <c r="W66" s="1495"/>
      <c r="X66" s="1495">
        <f>SUM(V66-W66)</f>
        <v>4413</v>
      </c>
      <c r="Y66" s="1245">
        <f>IFERROR($W66/$V66, 0)</f>
        <v>0</v>
      </c>
      <c r="Z66" s="1510"/>
      <c r="AA66" s="698">
        <v>0</v>
      </c>
      <c r="AB66" s="698">
        <v>0</v>
      </c>
      <c r="AC66" s="1060">
        <v>0</v>
      </c>
      <c r="AD66" s="1246" t="s">
        <v>622</v>
      </c>
      <c r="AE66" s="728"/>
    </row>
    <row r="67" spans="1:31" ht="24.75" customHeight="1">
      <c r="A67" s="1407" t="s">
        <v>639</v>
      </c>
      <c r="B67" s="1066" t="s">
        <v>34</v>
      </c>
      <c r="C67" s="1405">
        <v>46191</v>
      </c>
      <c r="D67" s="1404"/>
      <c r="E67" s="1404"/>
      <c r="F67" s="1403"/>
      <c r="G67" s="1259"/>
      <c r="H67" s="1491">
        <v>83</v>
      </c>
      <c r="I67" s="372" t="s">
        <v>545</v>
      </c>
      <c r="J67" s="1062" t="s">
        <v>30</v>
      </c>
      <c r="K67" s="1492"/>
      <c r="L67" s="1404"/>
      <c r="M67" s="372" t="s">
        <v>110</v>
      </c>
      <c r="N67" s="995">
        <v>58914</v>
      </c>
      <c r="O67" s="372" t="s">
        <v>110</v>
      </c>
      <c r="P67" s="708" t="s">
        <v>32</v>
      </c>
      <c r="Q67" s="1493"/>
      <c r="R67" s="1493"/>
      <c r="S67" s="1493"/>
      <c r="T67" s="1493"/>
      <c r="U67" s="1493"/>
      <c r="V67" s="1494">
        <v>4343</v>
      </c>
      <c r="W67" s="1495"/>
      <c r="X67" s="1495">
        <f>SUM(V67-W67)</f>
        <v>4343</v>
      </c>
      <c r="Y67" s="1245">
        <f>IFERROR($W67/$V67, 0)</f>
        <v>0</v>
      </c>
      <c r="Z67" s="1510"/>
      <c r="AA67" s="698">
        <v>0</v>
      </c>
      <c r="AB67" s="698">
        <v>0</v>
      </c>
      <c r="AC67" s="1060">
        <v>0</v>
      </c>
      <c r="AD67" s="1246" t="s">
        <v>622</v>
      </c>
      <c r="AE67" s="728"/>
    </row>
    <row r="68" spans="1:31" ht="24.75" customHeight="1">
      <c r="A68" s="1407" t="s">
        <v>640</v>
      </c>
      <c r="B68" s="1066" t="s">
        <v>34</v>
      </c>
      <c r="C68" s="1405">
        <v>46191</v>
      </c>
      <c r="D68" s="1404"/>
      <c r="E68" s="1404"/>
      <c r="F68" s="1403"/>
      <c r="G68" s="1259"/>
      <c r="H68" s="1491">
        <v>56</v>
      </c>
      <c r="I68" s="372" t="s">
        <v>545</v>
      </c>
      <c r="J68" s="1062" t="s">
        <v>30</v>
      </c>
      <c r="K68" s="1492"/>
      <c r="L68" s="1404"/>
      <c r="M68" s="372" t="s">
        <v>110</v>
      </c>
      <c r="N68" s="995">
        <v>42220</v>
      </c>
      <c r="O68" s="372" t="s">
        <v>110</v>
      </c>
      <c r="P68" s="708" t="s">
        <v>32</v>
      </c>
      <c r="Q68" s="1493"/>
      <c r="R68" s="1493"/>
      <c r="S68" s="1493"/>
      <c r="T68" s="1493"/>
      <c r="U68" s="1493"/>
      <c r="V68" s="1494">
        <v>3090</v>
      </c>
      <c r="W68" s="1495"/>
      <c r="X68" s="1495">
        <f>SUM(V68-W68)</f>
        <v>3090</v>
      </c>
      <c r="Y68" s="1245">
        <f>IFERROR($W68/$V68, 0)</f>
        <v>0</v>
      </c>
      <c r="Z68" s="1510"/>
      <c r="AA68" s="698">
        <v>0</v>
      </c>
      <c r="AB68" s="698">
        <v>0</v>
      </c>
      <c r="AC68" s="1060">
        <v>0</v>
      </c>
      <c r="AD68" s="1246" t="s">
        <v>622</v>
      </c>
      <c r="AE68" s="728"/>
    </row>
    <row r="69" spans="1:31" ht="24.75" customHeight="1">
      <c r="A69" s="1407" t="s">
        <v>641</v>
      </c>
      <c r="B69" s="1066" t="s">
        <v>34</v>
      </c>
      <c r="C69" s="1405">
        <v>46191</v>
      </c>
      <c r="D69" s="1404"/>
      <c r="E69" s="1404"/>
      <c r="F69" s="1403"/>
      <c r="G69" s="1259"/>
      <c r="H69" s="1491">
        <v>77</v>
      </c>
      <c r="I69" s="372" t="s">
        <v>545</v>
      </c>
      <c r="J69" s="1062" t="s">
        <v>30</v>
      </c>
      <c r="K69" s="1492"/>
      <c r="L69" s="1404"/>
      <c r="M69" s="372" t="s">
        <v>110</v>
      </c>
      <c r="N69" s="995">
        <v>52948</v>
      </c>
      <c r="O69" s="372" t="s">
        <v>110</v>
      </c>
      <c r="P69" s="708" t="s">
        <v>32</v>
      </c>
      <c r="Q69" s="1493"/>
      <c r="R69" s="1493"/>
      <c r="S69" s="1493"/>
      <c r="T69" s="1493"/>
      <c r="U69" s="1493"/>
      <c r="V69" s="1494">
        <v>3957</v>
      </c>
      <c r="W69" s="1495"/>
      <c r="X69" s="1495">
        <f>SUM(V69-W69)</f>
        <v>3957</v>
      </c>
      <c r="Y69" s="1245">
        <f>IFERROR($W69/$V69, 0)</f>
        <v>0</v>
      </c>
      <c r="Z69" s="1510"/>
      <c r="AA69" s="698">
        <v>0</v>
      </c>
      <c r="AB69" s="698">
        <v>0</v>
      </c>
      <c r="AC69" s="1060">
        <v>0</v>
      </c>
      <c r="AD69" s="1246" t="s">
        <v>622</v>
      </c>
      <c r="AE69" s="728"/>
    </row>
    <row r="70" spans="1:31" ht="24.75" customHeight="1">
      <c r="A70" s="1432" t="s">
        <v>642</v>
      </c>
      <c r="B70" s="1066" t="s">
        <v>34</v>
      </c>
      <c r="C70" s="1405">
        <v>46191</v>
      </c>
      <c r="D70" s="1404"/>
      <c r="E70" s="1404"/>
      <c r="F70" s="1403"/>
      <c r="G70" s="1259"/>
      <c r="H70" s="1491">
        <v>74</v>
      </c>
      <c r="I70" s="372" t="s">
        <v>545</v>
      </c>
      <c r="J70" s="744" t="s">
        <v>30</v>
      </c>
      <c r="K70" s="744"/>
      <c r="L70" s="1404"/>
      <c r="M70" s="372" t="s">
        <v>110</v>
      </c>
      <c r="N70" s="995">
        <v>51256</v>
      </c>
      <c r="O70" s="372" t="s">
        <v>110</v>
      </c>
      <c r="P70" s="708" t="s">
        <v>32</v>
      </c>
      <c r="Q70" s="1493"/>
      <c r="R70" s="1493"/>
      <c r="S70" s="1493"/>
      <c r="T70" s="1493"/>
      <c r="U70" s="1493"/>
      <c r="V70" s="1494">
        <v>3826</v>
      </c>
      <c r="W70" s="1495"/>
      <c r="X70" s="1495">
        <f>SUM(V70-W70)</f>
        <v>3826</v>
      </c>
      <c r="Y70" s="1245">
        <f>IFERROR($W70/$V70, 0)</f>
        <v>0</v>
      </c>
      <c r="Z70" s="1510"/>
      <c r="AA70" s="698">
        <v>0</v>
      </c>
      <c r="AB70" s="698">
        <v>0</v>
      </c>
      <c r="AC70" s="1060">
        <v>0</v>
      </c>
      <c r="AD70" s="1246" t="s">
        <v>636</v>
      </c>
      <c r="AE70" s="728"/>
    </row>
    <row r="71" spans="1:31" ht="24.75" customHeight="1">
      <c r="A71" s="1432" t="s">
        <v>643</v>
      </c>
      <c r="B71" s="1066" t="s">
        <v>34</v>
      </c>
      <c r="C71" s="1405">
        <v>46191</v>
      </c>
      <c r="D71" s="1404"/>
      <c r="E71" s="1404"/>
      <c r="F71" s="1403"/>
      <c r="G71" s="1259"/>
      <c r="H71" s="1491">
        <v>73</v>
      </c>
      <c r="I71" s="372" t="s">
        <v>545</v>
      </c>
      <c r="J71" s="1062" t="s">
        <v>30</v>
      </c>
      <c r="K71" s="1492"/>
      <c r="L71" s="1404"/>
      <c r="M71" s="372" t="s">
        <v>110</v>
      </c>
      <c r="N71" s="995">
        <v>61225.25</v>
      </c>
      <c r="O71" s="372" t="s">
        <v>110</v>
      </c>
      <c r="P71" s="708" t="s">
        <v>32</v>
      </c>
      <c r="Q71" s="1493"/>
      <c r="R71" s="1493"/>
      <c r="S71" s="1493"/>
      <c r="T71" s="1493"/>
      <c r="U71" s="1493"/>
      <c r="V71" s="1494">
        <v>4654</v>
      </c>
      <c r="W71" s="1495"/>
      <c r="X71" s="1495">
        <f>SUM(V71-W71)</f>
        <v>4654</v>
      </c>
      <c r="Y71" s="1245">
        <f>IFERROR($W71/$V71, 0)</f>
        <v>0</v>
      </c>
      <c r="Z71" s="1510"/>
      <c r="AA71" s="698">
        <v>0</v>
      </c>
      <c r="AB71" s="698">
        <v>0</v>
      </c>
      <c r="AC71" s="1060">
        <v>0</v>
      </c>
      <c r="AD71" s="1246" t="s">
        <v>622</v>
      </c>
      <c r="AE71" s="728"/>
    </row>
    <row r="72" spans="1:31" ht="24.75" customHeight="1">
      <c r="A72" s="1415" t="s">
        <v>644</v>
      </c>
      <c r="B72" s="377" t="s">
        <v>34</v>
      </c>
      <c r="C72" s="1405">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2" t="s">
        <v>649</v>
      </c>
      <c r="B74" s="377" t="s">
        <v>34</v>
      </c>
      <c r="C74" s="1405">
        <v>46181</v>
      </c>
      <c r="D74" s="1403" t="s">
        <v>50</v>
      </c>
      <c r="E74" s="1404">
        <v>46143</v>
      </c>
      <c r="F74" s="1403"/>
      <c r="G74" s="1259"/>
      <c r="H74" s="702">
        <v>0</v>
      </c>
      <c r="I74" s="372" t="s">
        <v>545</v>
      </c>
      <c r="J74" s="702" t="s">
        <v>30</v>
      </c>
      <c r="K74" s="1492"/>
      <c r="L74" s="1404"/>
      <c r="M74" s="702" t="s">
        <v>110</v>
      </c>
      <c r="N74" s="706">
        <v>6580.6</v>
      </c>
      <c r="O74" s="702" t="s">
        <v>110</v>
      </c>
      <c r="P74" s="708" t="s">
        <v>32</v>
      </c>
      <c r="Q74" s="1493">
        <v>46147</v>
      </c>
      <c r="R74" s="1493"/>
      <c r="S74" s="1493"/>
      <c r="T74" s="1493"/>
      <c r="U74" s="1493"/>
      <c r="V74" s="1494">
        <v>466</v>
      </c>
      <c r="W74" s="1495"/>
      <c r="X74" s="1495">
        <f>SUM(V74-W74)</f>
        <v>466</v>
      </c>
      <c r="Y74" s="1245">
        <f>IFERROR($W74/$V74, 0)</f>
        <v>0</v>
      </c>
      <c r="Z74" s="1510"/>
      <c r="AA74" s="698">
        <v>0</v>
      </c>
      <c r="AB74" s="698">
        <v>0</v>
      </c>
      <c r="AC74" s="1060">
        <v>0</v>
      </c>
      <c r="AD74" s="1246" t="s">
        <v>625</v>
      </c>
      <c r="AE74" s="728"/>
    </row>
    <row r="75" spans="1:31" ht="24.75" customHeight="1">
      <c r="A75" s="1402" t="s">
        <v>650</v>
      </c>
      <c r="B75" s="1442" t="s">
        <v>34</v>
      </c>
      <c r="C75" s="1405">
        <v>46203</v>
      </c>
      <c r="D75" s="1403"/>
      <c r="E75" s="1404"/>
      <c r="F75" s="1403"/>
      <c r="G75" s="1259"/>
      <c r="H75" s="1185">
        <v>0</v>
      </c>
      <c r="I75" s="1266" t="s">
        <v>545</v>
      </c>
      <c r="J75" s="1185" t="s">
        <v>30</v>
      </c>
      <c r="K75" s="1492"/>
      <c r="L75" s="1404"/>
      <c r="M75" s="1185" t="s">
        <v>110</v>
      </c>
      <c r="N75" s="1445">
        <v>36161.25</v>
      </c>
      <c r="O75" s="1185" t="s">
        <v>110</v>
      </c>
      <c r="P75" s="1446" t="s">
        <v>32</v>
      </c>
      <c r="Q75" s="1493"/>
      <c r="R75" s="1493"/>
      <c r="S75" s="1493"/>
      <c r="T75" s="1493"/>
      <c r="U75" s="1493"/>
      <c r="V75" s="1494">
        <v>2885</v>
      </c>
      <c r="W75" s="1495"/>
      <c r="X75" s="1495">
        <f>SUM(V75-W75)</f>
        <v>2885</v>
      </c>
      <c r="Y75" s="1245">
        <f>IFERROR($W75/$V75, 0)</f>
        <v>0</v>
      </c>
      <c r="Z75" s="1510"/>
      <c r="AA75" s="1197">
        <v>0</v>
      </c>
      <c r="AB75" s="1197">
        <v>0</v>
      </c>
      <c r="AC75" s="1230">
        <v>0</v>
      </c>
      <c r="AD75" s="1246" t="s">
        <v>651</v>
      </c>
      <c r="AE75" s="728"/>
    </row>
    <row r="76" spans="1:31" ht="24.75" customHeight="1">
      <c r="A76" s="689" t="s">
        <v>652</v>
      </c>
      <c r="B76" s="377" t="s">
        <v>34</v>
      </c>
      <c r="C76" s="1405">
        <v>46181</v>
      </c>
      <c r="D76" s="1403"/>
      <c r="E76" s="1404"/>
      <c r="F76" s="1403"/>
      <c r="G76" s="1259"/>
      <c r="H76" s="1491">
        <v>47</v>
      </c>
      <c r="I76" s="372" t="s">
        <v>545</v>
      </c>
      <c r="J76" s="702" t="s">
        <v>30</v>
      </c>
      <c r="K76" s="1492"/>
      <c r="L76" s="1404"/>
      <c r="M76" s="702" t="s">
        <v>110</v>
      </c>
      <c r="N76" s="706">
        <v>36936</v>
      </c>
      <c r="O76" s="702" t="s">
        <v>110</v>
      </c>
      <c r="P76" s="708" t="s">
        <v>32</v>
      </c>
      <c r="Q76" s="1493"/>
      <c r="R76" s="1493"/>
      <c r="S76" s="1493"/>
      <c r="T76" s="1493"/>
      <c r="U76" s="1493"/>
      <c r="V76" s="1494">
        <v>2724</v>
      </c>
      <c r="W76" s="1495"/>
      <c r="X76" s="1495">
        <f>SUM(V76-W76)</f>
        <v>2724</v>
      </c>
      <c r="Y76" s="1245">
        <f>IFERROR($W76/$V76, 0)</f>
        <v>0</v>
      </c>
      <c r="Z76" s="1510"/>
      <c r="AA76" s="698">
        <v>0</v>
      </c>
      <c r="AB76" s="698">
        <v>0</v>
      </c>
      <c r="AC76" s="1060">
        <v>0</v>
      </c>
      <c r="AD76" s="1246"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398">
        <v>0</v>
      </c>
      <c r="AB77" s="1398">
        <v>0</v>
      </c>
      <c r="AC77" s="704">
        <v>0</v>
      </c>
      <c r="AD77" s="1399" t="s">
        <v>655</v>
      </c>
      <c r="AE77" s="1400"/>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2" t="s">
        <v>658</v>
      </c>
      <c r="B79" s="377" t="s">
        <v>34</v>
      </c>
      <c r="C79" s="1405">
        <v>46172</v>
      </c>
      <c r="D79" s="1403" t="s">
        <v>50</v>
      </c>
      <c r="E79" s="1404">
        <v>46143</v>
      </c>
      <c r="F79" s="1403"/>
      <c r="G79" s="1244"/>
      <c r="H79" s="994">
        <v>0</v>
      </c>
      <c r="I79" s="372" t="s">
        <v>545</v>
      </c>
      <c r="J79" s="702" t="s">
        <v>30</v>
      </c>
      <c r="K79" s="1492"/>
      <c r="L79" s="1404"/>
      <c r="M79" s="702" t="s">
        <v>110</v>
      </c>
      <c r="N79" s="706">
        <v>3443</v>
      </c>
      <c r="O79" s="702" t="s">
        <v>110</v>
      </c>
      <c r="P79" s="694" t="s">
        <v>32</v>
      </c>
      <c r="Q79" s="1493">
        <v>46147</v>
      </c>
      <c r="R79" s="1493"/>
      <c r="S79" s="1493"/>
      <c r="T79" s="1493"/>
      <c r="U79" s="1493"/>
      <c r="V79" s="1495">
        <v>224</v>
      </c>
      <c r="W79" s="1495"/>
      <c r="X79" s="1495">
        <f>SUM(V79-W79)</f>
        <v>224</v>
      </c>
      <c r="Y79" s="1245">
        <f>IFERROR($W79/$V79, 0)</f>
        <v>0</v>
      </c>
      <c r="Z79" s="1493"/>
      <c r="AA79" s="698">
        <v>0</v>
      </c>
      <c r="AB79" s="698">
        <v>0</v>
      </c>
      <c r="AC79" s="704">
        <v>0</v>
      </c>
      <c r="AD79" s="1246"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05">
        <v>46172</v>
      </c>
      <c r="D81" s="701" t="s">
        <v>52</v>
      </c>
      <c r="E81" s="1243">
        <v>46122</v>
      </c>
      <c r="F81" s="1242" t="s">
        <v>51</v>
      </c>
      <c r="G81" s="1244"/>
      <c r="H81" s="994">
        <v>0</v>
      </c>
      <c r="I81" s="372" t="s">
        <v>545</v>
      </c>
      <c r="J81" s="702" t="s">
        <v>30</v>
      </c>
      <c r="K81" s="1382"/>
      <c r="L81" s="1243"/>
      <c r="M81" s="702" t="s">
        <v>110</v>
      </c>
      <c r="N81" s="1383">
        <v>43061.3</v>
      </c>
      <c r="O81" s="748" t="s">
        <v>110</v>
      </c>
      <c r="P81" s="1384" t="s">
        <v>35</v>
      </c>
      <c r="Q81" s="996">
        <v>46126</v>
      </c>
      <c r="R81" s="996"/>
      <c r="S81" s="1385"/>
      <c r="T81" s="1385"/>
      <c r="U81" s="1385"/>
      <c r="V81" s="1386">
        <v>11789</v>
      </c>
      <c r="W81" s="1229">
        <v>0</v>
      </c>
      <c r="X81" s="1387">
        <f t="shared" si="5"/>
        <v>11789</v>
      </c>
      <c r="Y81" s="1245">
        <f t="shared" si="6"/>
        <v>0</v>
      </c>
      <c r="Z81" s="1385"/>
      <c r="AA81" s="698">
        <v>0</v>
      </c>
      <c r="AB81" s="698">
        <v>0</v>
      </c>
      <c r="AC81" s="704">
        <v>0</v>
      </c>
      <c r="AD81" s="124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07" t="s">
        <v>673</v>
      </c>
      <c r="B85" s="1408" t="s">
        <v>37</v>
      </c>
      <c r="C85" s="700">
        <v>46187</v>
      </c>
      <c r="D85" s="1403"/>
      <c r="E85" s="1404"/>
      <c r="F85" s="1403"/>
      <c r="G85" s="1244"/>
      <c r="H85" s="1491">
        <v>53</v>
      </c>
      <c r="I85" s="1266" t="s">
        <v>545</v>
      </c>
      <c r="J85" s="1268" t="s">
        <v>30</v>
      </c>
      <c r="K85" s="1382"/>
      <c r="L85" s="1243"/>
      <c r="M85" s="1185" t="s">
        <v>110</v>
      </c>
      <c r="N85" s="1383">
        <v>56455</v>
      </c>
      <c r="O85" s="1186" t="s">
        <v>110</v>
      </c>
      <c r="P85" s="1351" t="s">
        <v>32</v>
      </c>
      <c r="Q85" s="1493"/>
      <c r="R85" s="1493"/>
      <c r="S85" s="1493"/>
      <c r="T85" s="1493"/>
      <c r="U85" s="1493"/>
      <c r="V85" s="1494">
        <v>4814</v>
      </c>
      <c r="W85" s="1495"/>
      <c r="X85" s="1495">
        <f>SUM(V85-W85)</f>
        <v>4814</v>
      </c>
      <c r="Y85" s="1245">
        <f>IFERROR($W85/$V85, 0)</f>
        <v>0</v>
      </c>
      <c r="Z85" s="1493"/>
      <c r="AA85" s="698">
        <v>0</v>
      </c>
      <c r="AB85" s="737">
        <v>0</v>
      </c>
      <c r="AC85" s="736">
        <v>0</v>
      </c>
      <c r="AD85" s="1246" t="s">
        <v>674</v>
      </c>
      <c r="AE85" s="728"/>
    </row>
    <row r="86" spans="1:31" ht="24.75" customHeight="1">
      <c r="A86" s="1406" t="s">
        <v>675</v>
      </c>
      <c r="B86" s="1408" t="s">
        <v>37</v>
      </c>
      <c r="C86" s="1350">
        <v>46171</v>
      </c>
      <c r="D86" s="1242" t="s">
        <v>469</v>
      </c>
      <c r="E86" s="1243">
        <v>46141</v>
      </c>
      <c r="F86" s="1242" t="s">
        <v>51</v>
      </c>
      <c r="G86" s="1244"/>
      <c r="H86" s="1388">
        <v>89</v>
      </c>
      <c r="I86" s="1266" t="s">
        <v>545</v>
      </c>
      <c r="J86" s="1268" t="s">
        <v>30</v>
      </c>
      <c r="K86" s="1382"/>
      <c r="L86" s="1243"/>
      <c r="M86" s="1185" t="s">
        <v>110</v>
      </c>
      <c r="N86" s="1383">
        <v>70666</v>
      </c>
      <c r="O86" s="1186" t="s">
        <v>110</v>
      </c>
      <c r="P86" s="1351" t="s">
        <v>32</v>
      </c>
      <c r="Q86" s="1385">
        <v>46150</v>
      </c>
      <c r="R86" s="1385"/>
      <c r="S86" s="1385"/>
      <c r="T86" s="1385"/>
      <c r="U86" s="1385"/>
      <c r="V86" s="1386">
        <v>6549</v>
      </c>
      <c r="W86" s="1387"/>
      <c r="X86" s="1387">
        <f t="shared" ref="X86:X102" si="7">SUM(V86-W86)</f>
        <v>6549</v>
      </c>
      <c r="Y86" s="1245">
        <f t="shared" ref="Y86:Y102" si="8">IFERROR($W86/$V86, 0)</f>
        <v>0</v>
      </c>
      <c r="Z86" s="1385"/>
      <c r="AA86" s="698">
        <v>0</v>
      </c>
      <c r="AB86" s="737">
        <v>0</v>
      </c>
      <c r="AC86" s="736">
        <v>0</v>
      </c>
      <c r="AD86" s="1246" t="s">
        <v>676</v>
      </c>
      <c r="AE86" s="728"/>
    </row>
    <row r="87" spans="1:31" ht="24.75" customHeight="1">
      <c r="A87" s="1406" t="s">
        <v>677</v>
      </c>
      <c r="B87" s="1408" t="s">
        <v>37</v>
      </c>
      <c r="C87" s="700">
        <v>46187</v>
      </c>
      <c r="D87" s="1403"/>
      <c r="E87" s="1404"/>
      <c r="F87" s="1403"/>
      <c r="G87" s="1244"/>
      <c r="H87" s="1491">
        <v>76</v>
      </c>
      <c r="I87" s="1266" t="s">
        <v>545</v>
      </c>
      <c r="J87" s="1268" t="s">
        <v>30</v>
      </c>
      <c r="K87" s="1382"/>
      <c r="L87" s="1243"/>
      <c r="M87" s="1185" t="s">
        <v>110</v>
      </c>
      <c r="N87" s="1383">
        <v>72914</v>
      </c>
      <c r="O87" s="1186" t="s">
        <v>110</v>
      </c>
      <c r="P87" s="1351" t="s">
        <v>32</v>
      </c>
      <c r="Q87" s="1493"/>
      <c r="R87" s="1493"/>
      <c r="S87" s="1493"/>
      <c r="T87" s="1493"/>
      <c r="U87" s="1493"/>
      <c r="V87" s="1494">
        <v>6115</v>
      </c>
      <c r="W87" s="1495"/>
      <c r="X87" s="1495">
        <f>SUM(V87-W87)</f>
        <v>6115</v>
      </c>
      <c r="Y87" s="1245">
        <f>IFERROR($W87/$V87, 0)</f>
        <v>0</v>
      </c>
      <c r="Z87" s="1493"/>
      <c r="AA87" s="698">
        <v>0</v>
      </c>
      <c r="AB87" s="737">
        <v>0</v>
      </c>
      <c r="AC87" s="736">
        <v>0</v>
      </c>
      <c r="AD87" s="1246" t="s">
        <v>674</v>
      </c>
      <c r="AE87" s="728"/>
    </row>
    <row r="88" spans="1:31" ht="24.75" customHeight="1">
      <c r="A88" s="1407" t="s">
        <v>678</v>
      </c>
      <c r="B88" s="1408" t="s">
        <v>37</v>
      </c>
      <c r="C88" s="700">
        <v>46181</v>
      </c>
      <c r="D88" s="1403" t="s">
        <v>469</v>
      </c>
      <c r="E88" s="1404">
        <v>46141</v>
      </c>
      <c r="F88" s="1403" t="s">
        <v>51</v>
      </c>
      <c r="G88" s="1244"/>
      <c r="H88" s="1491">
        <v>74</v>
      </c>
      <c r="I88" s="1266" t="s">
        <v>545</v>
      </c>
      <c r="J88" s="1268" t="s">
        <v>30</v>
      </c>
      <c r="K88" s="1492"/>
      <c r="L88" s="1404"/>
      <c r="M88" s="1185" t="s">
        <v>110</v>
      </c>
      <c r="N88" s="1383">
        <v>92274</v>
      </c>
      <c r="O88" s="1186" t="s">
        <v>110</v>
      </c>
      <c r="P88" s="1351" t="s">
        <v>29</v>
      </c>
      <c r="Q88" s="1493">
        <v>46142</v>
      </c>
      <c r="R88" s="1493"/>
      <c r="S88" s="1493"/>
      <c r="T88" s="1493"/>
      <c r="U88" s="1493"/>
      <c r="V88" s="1494">
        <v>8145</v>
      </c>
      <c r="W88" s="1495">
        <v>1540</v>
      </c>
      <c r="X88" s="1495">
        <f>SUM(V88-W88)</f>
        <v>6605</v>
      </c>
      <c r="Y88" s="1245">
        <f>IFERROR($W88/$V88, 0)</f>
        <v>0.18907305095150398</v>
      </c>
      <c r="Z88" s="1493">
        <v>46149</v>
      </c>
      <c r="AA88" s="698">
        <v>0</v>
      </c>
      <c r="AB88" s="698">
        <v>0</v>
      </c>
      <c r="AC88" s="704">
        <v>0</v>
      </c>
      <c r="AD88" s="1246" t="s">
        <v>679</v>
      </c>
      <c r="AE88" s="728"/>
    </row>
    <row r="89" spans="1:31" ht="24.75" customHeight="1">
      <c r="A89" s="1402" t="s">
        <v>680</v>
      </c>
      <c r="B89" s="1408" t="s">
        <v>37</v>
      </c>
      <c r="C89" s="1405">
        <v>46195</v>
      </c>
      <c r="D89" s="1403"/>
      <c r="E89" s="1404"/>
      <c r="F89" s="1403"/>
      <c r="G89" s="1244"/>
      <c r="H89" s="1491">
        <v>69</v>
      </c>
      <c r="I89" s="1266" t="s">
        <v>545</v>
      </c>
      <c r="J89" s="1268" t="s">
        <v>30</v>
      </c>
      <c r="K89" s="1492"/>
      <c r="L89" s="1404"/>
      <c r="M89" s="1185" t="s">
        <v>110</v>
      </c>
      <c r="N89" s="416">
        <v>72896</v>
      </c>
      <c r="O89" s="1186" t="s">
        <v>110</v>
      </c>
      <c r="P89" s="1351" t="s">
        <v>32</v>
      </c>
      <c r="Q89" s="1493"/>
      <c r="R89" s="1493"/>
      <c r="S89" s="1493"/>
      <c r="T89" s="1493"/>
      <c r="U89" s="1493"/>
      <c r="V89" s="1494">
        <v>6189</v>
      </c>
      <c r="W89" s="1495"/>
      <c r="X89" s="1495">
        <f>SUM(V89-W89)</f>
        <v>6189</v>
      </c>
      <c r="Y89" s="1245">
        <f>IFERROR($W89/$V89, 0)</f>
        <v>0</v>
      </c>
      <c r="Z89" s="1493"/>
      <c r="AA89" s="1197">
        <v>0</v>
      </c>
      <c r="AB89" s="1197">
        <v>0</v>
      </c>
      <c r="AC89" s="1230">
        <v>0</v>
      </c>
      <c r="AD89" s="1246" t="s">
        <v>681</v>
      </c>
      <c r="AE89" s="728"/>
    </row>
    <row r="90" spans="1:31" ht="24.75" customHeight="1">
      <c r="A90" s="1443" t="s">
        <v>682</v>
      </c>
      <c r="B90" s="1408" t="s">
        <v>37</v>
      </c>
      <c r="C90" s="1405">
        <v>46195</v>
      </c>
      <c r="D90" s="1403"/>
      <c r="E90" s="1404"/>
      <c r="F90" s="1403"/>
      <c r="G90" s="1244"/>
      <c r="H90" s="1491">
        <v>60</v>
      </c>
      <c r="I90" s="1266" t="s">
        <v>545</v>
      </c>
      <c r="J90" s="1268" t="s">
        <v>30</v>
      </c>
      <c r="K90" s="1492"/>
      <c r="L90" s="1404"/>
      <c r="M90" s="1185" t="s">
        <v>110</v>
      </c>
      <c r="N90" s="416">
        <v>70151.5</v>
      </c>
      <c r="O90" s="1186" t="s">
        <v>110</v>
      </c>
      <c r="P90" s="1351" t="s">
        <v>32</v>
      </c>
      <c r="Q90" s="1493"/>
      <c r="R90" s="1493"/>
      <c r="S90" s="1493"/>
      <c r="T90" s="1493"/>
      <c r="U90" s="1493"/>
      <c r="V90" s="1494">
        <v>5673</v>
      </c>
      <c r="W90" s="1495"/>
      <c r="X90" s="1495">
        <f>SUM(V90-W90)</f>
        <v>5673</v>
      </c>
      <c r="Y90" s="1245">
        <f>IFERROR($W90/$V90, 0)</f>
        <v>0</v>
      </c>
      <c r="Z90" s="1493"/>
      <c r="AA90" s="1197">
        <v>0</v>
      </c>
      <c r="AB90" s="1197">
        <v>0</v>
      </c>
      <c r="AC90" s="1230">
        <v>0</v>
      </c>
      <c r="AD90" s="1246" t="s">
        <v>681</v>
      </c>
      <c r="AE90" s="728"/>
    </row>
    <row r="91" spans="1:31" ht="24.75" customHeight="1">
      <c r="A91" s="1443" t="s">
        <v>683</v>
      </c>
      <c r="B91" s="1408" t="s">
        <v>37</v>
      </c>
      <c r="C91" s="1405">
        <v>46195</v>
      </c>
      <c r="D91" s="1403"/>
      <c r="E91" s="1404"/>
      <c r="F91" s="1403"/>
      <c r="G91" s="1244"/>
      <c r="H91" s="1491">
        <v>70</v>
      </c>
      <c r="I91" s="1266" t="s">
        <v>545</v>
      </c>
      <c r="J91" s="1268" t="s">
        <v>30</v>
      </c>
      <c r="K91" s="1492"/>
      <c r="L91" s="1404"/>
      <c r="M91" s="1185" t="s">
        <v>110</v>
      </c>
      <c r="N91" s="416">
        <v>65362</v>
      </c>
      <c r="O91" s="1186" t="s">
        <v>110</v>
      </c>
      <c r="P91" s="1351" t="s">
        <v>32</v>
      </c>
      <c r="Q91" s="1493"/>
      <c r="R91" s="1493"/>
      <c r="S91" s="1493"/>
      <c r="T91" s="1493"/>
      <c r="U91" s="1493"/>
      <c r="V91" s="1494">
        <v>5460</v>
      </c>
      <c r="W91" s="1495"/>
      <c r="X91" s="1495">
        <f>SUM(V91-W91)</f>
        <v>5460</v>
      </c>
      <c r="Y91" s="1245">
        <f>IFERROR($W91/$V91, 0)</f>
        <v>0</v>
      </c>
      <c r="Z91" s="1493"/>
      <c r="AA91" s="1197">
        <v>0</v>
      </c>
      <c r="AB91" s="1197">
        <v>0</v>
      </c>
      <c r="AC91" s="1230">
        <v>0</v>
      </c>
      <c r="AD91" s="1246" t="s">
        <v>681</v>
      </c>
      <c r="AE91" s="728"/>
    </row>
    <row r="92" spans="1:31" ht="24.75" customHeight="1">
      <c r="A92" s="1406" t="s">
        <v>684</v>
      </c>
      <c r="B92" s="1408" t="s">
        <v>37</v>
      </c>
      <c r="C92" s="1350">
        <v>46171</v>
      </c>
      <c r="D92" s="1242"/>
      <c r="E92" s="1243"/>
      <c r="F92" s="1242"/>
      <c r="G92" s="1244"/>
      <c r="H92" s="1388">
        <v>79</v>
      </c>
      <c r="I92" s="1266" t="s">
        <v>545</v>
      </c>
      <c r="J92" s="1268" t="s">
        <v>30</v>
      </c>
      <c r="K92" s="1382"/>
      <c r="L92" s="1243"/>
      <c r="M92" s="1185" t="s">
        <v>110</v>
      </c>
      <c r="N92" s="1383">
        <v>89293.95</v>
      </c>
      <c r="O92" s="1186" t="s">
        <v>110</v>
      </c>
      <c r="P92" s="1351" t="s">
        <v>32</v>
      </c>
      <c r="Q92" s="1385"/>
      <c r="R92" s="1385"/>
      <c r="S92" s="1385"/>
      <c r="T92" s="1385"/>
      <c r="U92" s="1385"/>
      <c r="V92" s="1386">
        <v>7494</v>
      </c>
      <c r="W92" s="1387"/>
      <c r="X92" s="1387">
        <f t="shared" si="7"/>
        <v>7494</v>
      </c>
      <c r="Y92" s="1245">
        <f t="shared" si="8"/>
        <v>0</v>
      </c>
      <c r="Z92" s="1385"/>
      <c r="AA92" s="698">
        <v>0</v>
      </c>
      <c r="AB92" s="737">
        <v>0</v>
      </c>
      <c r="AC92" s="736">
        <v>0</v>
      </c>
      <c r="AD92" s="1246" t="s">
        <v>676</v>
      </c>
      <c r="AE92" s="728"/>
    </row>
    <row r="93" spans="1:31" ht="24.75" customHeight="1">
      <c r="A93" s="1406" t="s">
        <v>685</v>
      </c>
      <c r="B93" s="1408" t="s">
        <v>37</v>
      </c>
      <c r="C93" s="1350">
        <v>46171</v>
      </c>
      <c r="D93" s="1242"/>
      <c r="E93" s="1243"/>
      <c r="F93" s="1242"/>
      <c r="G93" s="1244"/>
      <c r="H93" s="1388">
        <v>71</v>
      </c>
      <c r="I93" s="1266" t="s">
        <v>545</v>
      </c>
      <c r="J93" s="1268" t="s">
        <v>30</v>
      </c>
      <c r="K93" s="1382"/>
      <c r="L93" s="1243"/>
      <c r="M93" s="1185" t="s">
        <v>110</v>
      </c>
      <c r="N93" s="1383">
        <v>91537.75</v>
      </c>
      <c r="O93" s="1186" t="s">
        <v>110</v>
      </c>
      <c r="P93" s="1351" t="s">
        <v>32</v>
      </c>
      <c r="Q93" s="1385"/>
      <c r="R93" s="1385"/>
      <c r="S93" s="1385"/>
      <c r="T93" s="1385"/>
      <c r="U93" s="1385"/>
      <c r="V93" s="1386">
        <v>7255</v>
      </c>
      <c r="W93" s="1387"/>
      <c r="X93" s="1387">
        <f t="shared" si="7"/>
        <v>7255</v>
      </c>
      <c r="Y93" s="1245">
        <f t="shared" si="8"/>
        <v>0</v>
      </c>
      <c r="Z93" s="1385"/>
      <c r="AA93" s="698">
        <v>0</v>
      </c>
      <c r="AB93" s="737">
        <v>0</v>
      </c>
      <c r="AC93" s="736">
        <v>0</v>
      </c>
      <c r="AD93" s="1246" t="s">
        <v>676</v>
      </c>
      <c r="AE93" s="728"/>
    </row>
    <row r="94" spans="1:31" ht="24.75" customHeight="1">
      <c r="A94" s="1444" t="s">
        <v>686</v>
      </c>
      <c r="B94" s="1187" t="s">
        <v>37</v>
      </c>
      <c r="C94" s="1350">
        <v>46171</v>
      </c>
      <c r="D94" s="1242"/>
      <c r="E94" s="1243"/>
      <c r="F94" s="1242"/>
      <c r="G94" s="1244"/>
      <c r="H94" s="1388">
        <v>71</v>
      </c>
      <c r="I94" s="1266" t="s">
        <v>545</v>
      </c>
      <c r="J94" s="1268" t="s">
        <v>30</v>
      </c>
      <c r="K94" s="1382"/>
      <c r="L94" s="1243"/>
      <c r="M94" s="1185" t="s">
        <v>110</v>
      </c>
      <c r="N94" s="1383">
        <v>68762</v>
      </c>
      <c r="O94" s="1186" t="s">
        <v>110</v>
      </c>
      <c r="P94" s="1351" t="s">
        <v>32</v>
      </c>
      <c r="Q94" s="1385"/>
      <c r="R94" s="1385"/>
      <c r="S94" s="1385"/>
      <c r="T94" s="1385"/>
      <c r="U94" s="1385"/>
      <c r="V94" s="1386">
        <v>5624</v>
      </c>
      <c r="W94" s="1387"/>
      <c r="X94" s="1387">
        <f t="shared" si="7"/>
        <v>5624</v>
      </c>
      <c r="Y94" s="1245">
        <f t="shared" si="8"/>
        <v>0</v>
      </c>
      <c r="Z94" s="1385"/>
      <c r="AA94" s="698">
        <v>0</v>
      </c>
      <c r="AB94" s="737">
        <v>0</v>
      </c>
      <c r="AC94" s="736">
        <v>0</v>
      </c>
      <c r="AD94" s="1246" t="s">
        <v>676</v>
      </c>
      <c r="AE94" s="728"/>
    </row>
    <row r="95" spans="1:31" ht="24.75" customHeight="1">
      <c r="A95" s="1061" t="s">
        <v>687</v>
      </c>
      <c r="B95" s="1187" t="s">
        <v>37</v>
      </c>
      <c r="C95" s="1405">
        <v>46195</v>
      </c>
      <c r="D95" s="1403"/>
      <c r="E95" s="1404"/>
      <c r="F95" s="1403"/>
      <c r="G95" s="1244"/>
      <c r="H95" s="1491">
        <v>56</v>
      </c>
      <c r="I95" s="1266" t="s">
        <v>545</v>
      </c>
      <c r="J95" s="1268" t="s">
        <v>30</v>
      </c>
      <c r="K95" s="1492"/>
      <c r="L95" s="1404"/>
      <c r="M95" s="1185" t="s">
        <v>110</v>
      </c>
      <c r="N95" s="416">
        <v>55504</v>
      </c>
      <c r="O95" s="1186" t="s">
        <v>110</v>
      </c>
      <c r="P95" s="1351" t="s">
        <v>32</v>
      </c>
      <c r="Q95" s="1493"/>
      <c r="R95" s="1493"/>
      <c r="S95" s="1493"/>
      <c r="T95" s="1493"/>
      <c r="U95" s="1493"/>
      <c r="V95" s="1494">
        <v>4652</v>
      </c>
      <c r="W95" s="1495"/>
      <c r="X95" s="1495">
        <f>SUM(V95-W95)</f>
        <v>4652</v>
      </c>
      <c r="Y95" s="1245">
        <f>IFERROR($W95/$V95, 0)</f>
        <v>0</v>
      </c>
      <c r="Z95" s="1493"/>
      <c r="AA95" s="1197">
        <v>0</v>
      </c>
      <c r="AB95" s="1197">
        <v>0</v>
      </c>
      <c r="AC95" s="1230">
        <v>0</v>
      </c>
      <c r="AD95" s="1246" t="s">
        <v>681</v>
      </c>
      <c r="AE95" s="728"/>
    </row>
    <row r="96" spans="1:31" ht="24.75" customHeight="1">
      <c r="A96" s="1061" t="s">
        <v>688</v>
      </c>
      <c r="B96" s="1187" t="s">
        <v>37</v>
      </c>
      <c r="C96" s="1405">
        <v>46195</v>
      </c>
      <c r="D96" s="1403"/>
      <c r="E96" s="1404"/>
      <c r="F96" s="1403"/>
      <c r="G96" s="1244"/>
      <c r="H96" s="1491">
        <v>74</v>
      </c>
      <c r="I96" s="1266" t="s">
        <v>545</v>
      </c>
      <c r="J96" s="1268" t="s">
        <v>30</v>
      </c>
      <c r="K96" s="1492"/>
      <c r="L96" s="1404"/>
      <c r="M96" s="1185" t="s">
        <v>110</v>
      </c>
      <c r="N96" s="416">
        <v>70534.5</v>
      </c>
      <c r="O96" s="1186" t="s">
        <v>110</v>
      </c>
      <c r="P96" s="1351" t="s">
        <v>32</v>
      </c>
      <c r="Q96" s="1493"/>
      <c r="R96" s="1493"/>
      <c r="S96" s="1493"/>
      <c r="T96" s="1493"/>
      <c r="U96" s="1493"/>
      <c r="V96" s="1494">
        <v>5756</v>
      </c>
      <c r="W96" s="1495"/>
      <c r="X96" s="1495">
        <f>SUM(V96-W96)</f>
        <v>5756</v>
      </c>
      <c r="Y96" s="1245">
        <f>IFERROR($W96/$V96, 0)</f>
        <v>0</v>
      </c>
      <c r="Z96" s="1493"/>
      <c r="AA96" s="1197">
        <v>0</v>
      </c>
      <c r="AB96" s="1197">
        <v>0</v>
      </c>
      <c r="AC96" s="1230">
        <v>0</v>
      </c>
      <c r="AD96" s="1246" t="s">
        <v>681</v>
      </c>
      <c r="AE96" s="728"/>
    </row>
    <row r="97" spans="1:31" ht="24.75" customHeight="1">
      <c r="A97" s="1312" t="s">
        <v>689</v>
      </c>
      <c r="B97" s="1408" t="s">
        <v>37</v>
      </c>
      <c r="C97" s="700">
        <v>46187</v>
      </c>
      <c r="D97" s="1403"/>
      <c r="E97" s="1404"/>
      <c r="F97" s="1403"/>
      <c r="G97" s="1244"/>
      <c r="H97" s="1491">
        <v>85</v>
      </c>
      <c r="I97" s="1266" t="s">
        <v>545</v>
      </c>
      <c r="J97" s="1268" t="s">
        <v>30</v>
      </c>
      <c r="K97" s="1382"/>
      <c r="L97" s="1243"/>
      <c r="M97" s="1185" t="s">
        <v>110</v>
      </c>
      <c r="N97" s="1383">
        <v>64590</v>
      </c>
      <c r="O97" s="1186" t="s">
        <v>110</v>
      </c>
      <c r="P97" s="1351" t="s">
        <v>32</v>
      </c>
      <c r="Q97" s="1493"/>
      <c r="R97" s="1493"/>
      <c r="S97" s="1493"/>
      <c r="T97" s="1493"/>
      <c r="U97" s="1493"/>
      <c r="V97" s="1494">
        <v>5218</v>
      </c>
      <c r="W97" s="1495"/>
      <c r="X97" s="1495">
        <f>SUM(V97-W97)</f>
        <v>5218</v>
      </c>
      <c r="Y97" s="1245">
        <f>IFERROR($W97/$V97, 0)</f>
        <v>0</v>
      </c>
      <c r="Z97" s="1493"/>
      <c r="AA97" s="698">
        <v>0</v>
      </c>
      <c r="AB97" s="737">
        <v>0</v>
      </c>
      <c r="AC97" s="736">
        <v>0</v>
      </c>
      <c r="AD97" s="1246" t="s">
        <v>674</v>
      </c>
      <c r="AE97" s="728"/>
    </row>
    <row r="98" spans="1:31" ht="24.75" customHeight="1">
      <c r="A98" s="1402" t="s">
        <v>690</v>
      </c>
      <c r="B98" s="1187" t="s">
        <v>37</v>
      </c>
      <c r="C98" s="1405">
        <v>46195</v>
      </c>
      <c r="D98" s="1403"/>
      <c r="E98" s="1404"/>
      <c r="F98" s="1403"/>
      <c r="G98" s="1244"/>
      <c r="H98" s="1491">
        <v>28</v>
      </c>
      <c r="I98" s="1266" t="s">
        <v>545</v>
      </c>
      <c r="J98" s="1268" t="s">
        <v>30</v>
      </c>
      <c r="K98" s="1492"/>
      <c r="L98" s="1404"/>
      <c r="M98" s="1185" t="s">
        <v>110</v>
      </c>
      <c r="N98" s="416">
        <v>27694</v>
      </c>
      <c r="O98" s="1186" t="s">
        <v>110</v>
      </c>
      <c r="P98" s="1351" t="s">
        <v>32</v>
      </c>
      <c r="Q98" s="1493"/>
      <c r="R98" s="1493"/>
      <c r="S98" s="1493"/>
      <c r="T98" s="1493"/>
      <c r="U98" s="1493"/>
      <c r="V98" s="1494">
        <v>2238</v>
      </c>
      <c r="W98" s="1495"/>
      <c r="X98" s="1495">
        <f>SUM(V98-W98)</f>
        <v>2238</v>
      </c>
      <c r="Y98" s="1245">
        <f>IFERROR($W98/$V98, 0)</f>
        <v>0</v>
      </c>
      <c r="Z98" s="1493"/>
      <c r="AA98" s="1197">
        <v>0</v>
      </c>
      <c r="AB98" s="1197">
        <v>0</v>
      </c>
      <c r="AC98" s="1230">
        <v>0</v>
      </c>
      <c r="AD98" s="1246" t="s">
        <v>681</v>
      </c>
      <c r="AE98" s="728"/>
    </row>
    <row r="99" spans="1:31" ht="24.75" customHeight="1">
      <c r="A99" s="1422" t="s">
        <v>691</v>
      </c>
      <c r="B99" s="1408" t="s">
        <v>37</v>
      </c>
      <c r="C99" s="1405">
        <v>46172</v>
      </c>
      <c r="D99" s="1403"/>
      <c r="E99" s="1404"/>
      <c r="F99" s="1403"/>
      <c r="G99" s="1244"/>
      <c r="H99" s="1491">
        <v>56</v>
      </c>
      <c r="I99" s="1266" t="s">
        <v>545</v>
      </c>
      <c r="J99" s="748" t="s">
        <v>33</v>
      </c>
      <c r="K99" s="1382" t="s">
        <v>692</v>
      </c>
      <c r="L99" s="1243"/>
      <c r="M99" s="1185" t="s">
        <v>238</v>
      </c>
      <c r="N99" s="1383"/>
      <c r="O99" s="1186" t="s">
        <v>110</v>
      </c>
      <c r="P99" s="1351" t="s">
        <v>32</v>
      </c>
      <c r="Q99" s="1493"/>
      <c r="R99" s="1493"/>
      <c r="S99" s="1493"/>
      <c r="T99" s="1493"/>
      <c r="U99" s="1493"/>
      <c r="V99" s="1494">
        <v>4159</v>
      </c>
      <c r="W99" s="1495"/>
      <c r="X99" s="1495">
        <f>SUM(V99-W99)</f>
        <v>4159</v>
      </c>
      <c r="Y99" s="1245">
        <f>IFERROR($W99/$V99, 0)</f>
        <v>0</v>
      </c>
      <c r="Z99" s="1493"/>
      <c r="AA99" s="698">
        <v>0</v>
      </c>
      <c r="AB99" s="737">
        <v>0</v>
      </c>
      <c r="AC99" s="736">
        <v>0</v>
      </c>
      <c r="AD99" s="1246" t="s">
        <v>693</v>
      </c>
      <c r="AE99" s="728"/>
    </row>
    <row r="100" spans="1:31" ht="24.75" customHeight="1">
      <c r="A100" s="1422" t="s">
        <v>694</v>
      </c>
      <c r="B100" s="1408" t="s">
        <v>37</v>
      </c>
      <c r="C100" s="1405">
        <v>46172</v>
      </c>
      <c r="D100" s="1403"/>
      <c r="E100" s="1404"/>
      <c r="F100" s="1403"/>
      <c r="G100" s="1244"/>
      <c r="H100" s="1491">
        <v>62</v>
      </c>
      <c r="I100" s="1266" t="s">
        <v>545</v>
      </c>
      <c r="J100" s="748" t="s">
        <v>33</v>
      </c>
      <c r="K100" s="1382" t="s">
        <v>692</v>
      </c>
      <c r="L100" s="1243"/>
      <c r="M100" s="1185" t="s">
        <v>238</v>
      </c>
      <c r="N100" s="1383"/>
      <c r="O100" s="1186" t="s">
        <v>110</v>
      </c>
      <c r="P100" s="1351" t="s">
        <v>32</v>
      </c>
      <c r="Q100" s="1493"/>
      <c r="R100" s="1493"/>
      <c r="S100" s="1493"/>
      <c r="T100" s="1493"/>
      <c r="U100" s="1493"/>
      <c r="V100" s="1494">
        <v>4009</v>
      </c>
      <c r="W100" s="1495"/>
      <c r="X100" s="1495">
        <f>SUM(V100-W100)</f>
        <v>4009</v>
      </c>
      <c r="Y100" s="1245">
        <f>IFERROR($W100/$V100, 0)</f>
        <v>0</v>
      </c>
      <c r="Z100" s="1493"/>
      <c r="AA100" s="698">
        <v>0</v>
      </c>
      <c r="AB100" s="737">
        <v>0</v>
      </c>
      <c r="AC100" s="736">
        <v>0</v>
      </c>
      <c r="AD100" s="1246" t="s">
        <v>693</v>
      </c>
      <c r="AE100" s="728"/>
    </row>
    <row r="101" spans="1:31" ht="24.75" customHeight="1">
      <c r="A101" s="1402" t="s">
        <v>695</v>
      </c>
      <c r="B101" s="1187" t="s">
        <v>37</v>
      </c>
      <c r="C101" s="1405">
        <v>46195</v>
      </c>
      <c r="D101" s="1403"/>
      <c r="E101" s="1404"/>
      <c r="F101" s="1403"/>
      <c r="G101" s="1244"/>
      <c r="H101" s="1491">
        <v>0</v>
      </c>
      <c r="I101" s="1266" t="s">
        <v>545</v>
      </c>
      <c r="J101" s="1268" t="s">
        <v>30</v>
      </c>
      <c r="K101" s="1492"/>
      <c r="L101" s="1404"/>
      <c r="M101" s="1185" t="s">
        <v>110</v>
      </c>
      <c r="N101" s="416">
        <v>75219.199999999997</v>
      </c>
      <c r="O101" s="1186" t="s">
        <v>110</v>
      </c>
      <c r="P101" s="1351" t="s">
        <v>32</v>
      </c>
      <c r="Q101" s="1493"/>
      <c r="R101" s="1493"/>
      <c r="S101" s="1493"/>
      <c r="T101" s="1493"/>
      <c r="U101" s="1493"/>
      <c r="V101" s="1494">
        <v>5902</v>
      </c>
      <c r="W101" s="1495"/>
      <c r="X101" s="1495">
        <f>SUM(V101-W101)</f>
        <v>5902</v>
      </c>
      <c r="Y101" s="1245">
        <f>IFERROR($W101/$V101, 0)</f>
        <v>0</v>
      </c>
      <c r="Z101" s="1493"/>
      <c r="AA101" s="1197">
        <v>0</v>
      </c>
      <c r="AB101" s="1197">
        <v>0</v>
      </c>
      <c r="AC101" s="1230">
        <v>0</v>
      </c>
      <c r="AD101" s="1246" t="s">
        <v>681</v>
      </c>
      <c r="AE101" s="728"/>
    </row>
    <row r="102" spans="1:31" ht="24.75" customHeight="1">
      <c r="A102" s="1312" t="s">
        <v>696</v>
      </c>
      <c r="B102" s="1187" t="s">
        <v>37</v>
      </c>
      <c r="C102" s="1350">
        <v>46171</v>
      </c>
      <c r="D102" s="1242" t="s">
        <v>54</v>
      </c>
      <c r="E102" s="1243">
        <v>46136</v>
      </c>
      <c r="F102" s="1242" t="s">
        <v>51</v>
      </c>
      <c r="G102" s="1244"/>
      <c r="H102" s="1388">
        <v>0</v>
      </c>
      <c r="I102" s="1266" t="s">
        <v>545</v>
      </c>
      <c r="J102" s="1268" t="s">
        <v>30</v>
      </c>
      <c r="K102" s="1382"/>
      <c r="L102" s="1243"/>
      <c r="M102" s="1185" t="s">
        <v>110</v>
      </c>
      <c r="N102" s="1383">
        <v>60407.15</v>
      </c>
      <c r="O102" s="1186" t="s">
        <v>110</v>
      </c>
      <c r="P102" s="1351" t="s">
        <v>29</v>
      </c>
      <c r="Q102" s="1385">
        <v>46136</v>
      </c>
      <c r="R102" s="1385"/>
      <c r="S102" s="1385"/>
      <c r="T102" s="1385"/>
      <c r="U102" s="1385"/>
      <c r="V102" s="1386">
        <v>4327</v>
      </c>
      <c r="W102" s="1387">
        <v>3493</v>
      </c>
      <c r="X102" s="1387">
        <f t="shared" si="7"/>
        <v>834</v>
      </c>
      <c r="Y102" s="1245">
        <f t="shared" si="8"/>
        <v>0.80725675987982437</v>
      </c>
      <c r="Z102" s="1385">
        <v>46146</v>
      </c>
      <c r="AA102" s="698">
        <v>0</v>
      </c>
      <c r="AB102" s="737">
        <v>0</v>
      </c>
      <c r="AC102" s="736">
        <v>0</v>
      </c>
      <c r="AD102" s="1246"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1" t="s">
        <v>699</v>
      </c>
      <c r="AE103" s="728"/>
    </row>
    <row r="104" spans="1:31" ht="24.75" customHeight="1">
      <c r="A104" s="1417" t="s">
        <v>700</v>
      </c>
      <c r="B104" s="1066" t="s">
        <v>40</v>
      </c>
      <c r="C104" s="1405">
        <v>46172</v>
      </c>
      <c r="D104" s="1403" t="s">
        <v>52</v>
      </c>
      <c r="E104" s="1404">
        <v>46142</v>
      </c>
      <c r="F104" s="1403" t="s">
        <v>51</v>
      </c>
      <c r="G104" s="1244"/>
      <c r="H104" s="1491">
        <v>79</v>
      </c>
      <c r="I104" s="304" t="s">
        <v>545</v>
      </c>
      <c r="J104" s="748" t="s">
        <v>30</v>
      </c>
      <c r="K104" s="1492"/>
      <c r="L104" s="1404"/>
      <c r="M104" s="1185" t="s">
        <v>110</v>
      </c>
      <c r="N104" s="1383">
        <v>73533</v>
      </c>
      <c r="O104" s="1186" t="s">
        <v>110</v>
      </c>
      <c r="P104" s="1351" t="s">
        <v>32</v>
      </c>
      <c r="Q104" s="1493">
        <v>46147</v>
      </c>
      <c r="R104" s="1493"/>
      <c r="S104" s="1493"/>
      <c r="T104" s="1493"/>
      <c r="U104" s="1493"/>
      <c r="V104" s="1494">
        <v>5974</v>
      </c>
      <c r="W104" s="1495"/>
      <c r="X104" s="1495">
        <f>SUM(V104-W104)</f>
        <v>5974</v>
      </c>
      <c r="Y104" s="1245">
        <f>IFERROR($W104/$V104, 0)</f>
        <v>0</v>
      </c>
      <c r="Z104" s="1493"/>
      <c r="AA104" s="698">
        <v>0</v>
      </c>
      <c r="AB104" s="698">
        <v>0</v>
      </c>
      <c r="AC104" s="1060">
        <v>0</v>
      </c>
      <c r="AD104" s="1246" t="s">
        <v>622</v>
      </c>
      <c r="AE104" s="728"/>
    </row>
    <row r="105" spans="1:31" ht="24.75" customHeight="1">
      <c r="A105" s="1312" t="s">
        <v>701</v>
      </c>
      <c r="B105" s="1066" t="s">
        <v>40</v>
      </c>
      <c r="C105" s="1405">
        <v>46172</v>
      </c>
      <c r="D105" s="1242" t="s">
        <v>52</v>
      </c>
      <c r="E105" s="1243">
        <v>46142</v>
      </c>
      <c r="F105" s="1242" t="s">
        <v>51</v>
      </c>
      <c r="G105" s="1244"/>
      <c r="H105" s="999">
        <v>74</v>
      </c>
      <c r="I105" s="304" t="s">
        <v>545</v>
      </c>
      <c r="J105" s="748" t="s">
        <v>30</v>
      </c>
      <c r="K105" s="1382"/>
      <c r="L105" s="1243"/>
      <c r="M105" s="1185" t="s">
        <v>110</v>
      </c>
      <c r="N105" s="1383">
        <v>75564</v>
      </c>
      <c r="O105" s="1186" t="s">
        <v>110</v>
      </c>
      <c r="P105" s="1351" t="s">
        <v>32</v>
      </c>
      <c r="Q105" s="1385">
        <v>46147</v>
      </c>
      <c r="R105" s="1385"/>
      <c r="S105" s="1385"/>
      <c r="T105" s="1385"/>
      <c r="U105" s="1385"/>
      <c r="V105" s="1386">
        <v>6250</v>
      </c>
      <c r="W105" s="1387"/>
      <c r="X105" s="1387">
        <f t="shared" ref="X105:X110" si="11">SUM(V105-W105)</f>
        <v>6250</v>
      </c>
      <c r="Y105" s="1245">
        <f t="shared" ref="Y105:Y110" si="12">IFERROR($W105/$V105, 0)</f>
        <v>0</v>
      </c>
      <c r="Z105" s="1385"/>
      <c r="AA105" s="698">
        <v>0</v>
      </c>
      <c r="AB105" s="737">
        <v>0</v>
      </c>
      <c r="AC105" s="736">
        <v>0</v>
      </c>
      <c r="AD105" s="1246" t="s">
        <v>702</v>
      </c>
      <c r="AE105" s="728"/>
    </row>
    <row r="106" spans="1:31" ht="24.75" customHeight="1">
      <c r="A106" s="1312" t="s">
        <v>703</v>
      </c>
      <c r="B106" s="1066" t="s">
        <v>40</v>
      </c>
      <c r="C106" s="1405">
        <v>46172</v>
      </c>
      <c r="D106" s="1242" t="s">
        <v>52</v>
      </c>
      <c r="E106" s="1243">
        <v>46142</v>
      </c>
      <c r="F106" s="1242" t="s">
        <v>51</v>
      </c>
      <c r="G106" s="1244"/>
      <c r="H106" s="999">
        <v>89</v>
      </c>
      <c r="I106" s="304" t="s">
        <v>545</v>
      </c>
      <c r="J106" s="748" t="s">
        <v>30</v>
      </c>
      <c r="K106" s="1382"/>
      <c r="L106" s="1243"/>
      <c r="M106" s="1185" t="s">
        <v>110</v>
      </c>
      <c r="N106" s="1383">
        <v>81150</v>
      </c>
      <c r="O106" s="1186" t="s">
        <v>110</v>
      </c>
      <c r="P106" s="1351" t="s">
        <v>32</v>
      </c>
      <c r="Q106" s="1385">
        <v>46148</v>
      </c>
      <c r="R106" s="1385"/>
      <c r="S106" s="1385"/>
      <c r="T106" s="1385"/>
      <c r="U106" s="1385"/>
      <c r="V106" s="1386">
        <v>6825</v>
      </c>
      <c r="W106" s="1387"/>
      <c r="X106" s="1387">
        <f t="shared" si="11"/>
        <v>6825</v>
      </c>
      <c r="Y106" s="1245">
        <f t="shared" si="12"/>
        <v>0</v>
      </c>
      <c r="Z106" s="1385"/>
      <c r="AA106" s="698">
        <v>0</v>
      </c>
      <c r="AB106" s="737">
        <v>0</v>
      </c>
      <c r="AC106" s="736">
        <v>0</v>
      </c>
      <c r="AD106" s="1246" t="s">
        <v>702</v>
      </c>
      <c r="AE106" s="728"/>
    </row>
    <row r="107" spans="1:31" ht="24.75" customHeight="1">
      <c r="A107" s="1312" t="s">
        <v>704</v>
      </c>
      <c r="B107" s="1066" t="s">
        <v>40</v>
      </c>
      <c r="C107" s="1405">
        <v>46172</v>
      </c>
      <c r="D107" s="1242" t="s">
        <v>50</v>
      </c>
      <c r="E107" s="1243">
        <v>46143</v>
      </c>
      <c r="F107" s="1242" t="s">
        <v>51</v>
      </c>
      <c r="G107" s="1244"/>
      <c r="H107" s="999">
        <v>0</v>
      </c>
      <c r="I107" s="304" t="s">
        <v>545</v>
      </c>
      <c r="J107" s="748" t="s">
        <v>30</v>
      </c>
      <c r="K107" s="1382"/>
      <c r="L107" s="1243"/>
      <c r="M107" s="1185" t="s">
        <v>110</v>
      </c>
      <c r="N107" s="1383">
        <v>21122.05</v>
      </c>
      <c r="O107" s="1186" t="s">
        <v>110</v>
      </c>
      <c r="P107" s="1351" t="s">
        <v>35</v>
      </c>
      <c r="Q107" s="1385">
        <v>46143</v>
      </c>
      <c r="R107" s="1385"/>
      <c r="S107" s="1385"/>
      <c r="T107" s="1385"/>
      <c r="U107" s="1385"/>
      <c r="V107" s="1386">
        <v>1693</v>
      </c>
      <c r="W107" s="1387"/>
      <c r="X107" s="1387">
        <f t="shared" si="11"/>
        <v>1693</v>
      </c>
      <c r="Y107" s="1245">
        <f t="shared" si="12"/>
        <v>0</v>
      </c>
      <c r="Z107" s="1385"/>
      <c r="AA107" s="698">
        <v>0</v>
      </c>
      <c r="AB107" s="737">
        <v>0</v>
      </c>
      <c r="AC107" s="736">
        <v>0</v>
      </c>
      <c r="AD107" s="1246" t="s">
        <v>702</v>
      </c>
      <c r="AE107" s="728"/>
    </row>
    <row r="108" spans="1:31" ht="24.75" customHeight="1">
      <c r="A108" s="1312" t="s">
        <v>705</v>
      </c>
      <c r="B108" s="1066" t="s">
        <v>40</v>
      </c>
      <c r="C108" s="1405">
        <v>46172</v>
      </c>
      <c r="D108" s="1242" t="s">
        <v>50</v>
      </c>
      <c r="E108" s="1243">
        <v>46143</v>
      </c>
      <c r="F108" s="1242" t="s">
        <v>51</v>
      </c>
      <c r="G108" s="1244"/>
      <c r="H108" s="999">
        <v>0</v>
      </c>
      <c r="I108" s="304" t="s">
        <v>545</v>
      </c>
      <c r="J108" s="748" t="s">
        <v>30</v>
      </c>
      <c r="K108" s="1382"/>
      <c r="L108" s="1243"/>
      <c r="M108" s="1185" t="s">
        <v>110</v>
      </c>
      <c r="N108" s="1383">
        <v>15405.5</v>
      </c>
      <c r="O108" s="1186" t="s">
        <v>110</v>
      </c>
      <c r="P108" s="1351" t="s">
        <v>35</v>
      </c>
      <c r="Q108" s="1385">
        <v>46143</v>
      </c>
      <c r="R108" s="1385"/>
      <c r="S108" s="1385"/>
      <c r="T108" s="1385"/>
      <c r="U108" s="1385"/>
      <c r="V108" s="1386">
        <v>761</v>
      </c>
      <c r="W108" s="1387"/>
      <c r="X108" s="1387">
        <f t="shared" si="11"/>
        <v>761</v>
      </c>
      <c r="Y108" s="1245">
        <f t="shared" si="12"/>
        <v>0</v>
      </c>
      <c r="Z108" s="1385"/>
      <c r="AA108" s="698">
        <v>0</v>
      </c>
      <c r="AB108" s="737">
        <v>0</v>
      </c>
      <c r="AC108" s="736">
        <v>0</v>
      </c>
      <c r="AD108" s="1246" t="s">
        <v>702</v>
      </c>
      <c r="AE108" s="728"/>
    </row>
    <row r="109" spans="1:31" ht="24.75" customHeight="1">
      <c r="A109" s="1312" t="s">
        <v>706</v>
      </c>
      <c r="B109" s="1066" t="s">
        <v>40</v>
      </c>
      <c r="C109" s="1405">
        <v>46172</v>
      </c>
      <c r="D109" s="1242" t="s">
        <v>50</v>
      </c>
      <c r="E109" s="1243">
        <v>46140</v>
      </c>
      <c r="F109" s="1242" t="s">
        <v>51</v>
      </c>
      <c r="G109" s="1244"/>
      <c r="H109" s="999">
        <v>0</v>
      </c>
      <c r="I109" s="304" t="s">
        <v>545</v>
      </c>
      <c r="J109" s="748" t="s">
        <v>30</v>
      </c>
      <c r="K109" s="1382"/>
      <c r="L109" s="1243"/>
      <c r="M109" s="1185" t="s">
        <v>110</v>
      </c>
      <c r="N109" s="1383">
        <v>33518.699999999997</v>
      </c>
      <c r="O109" s="1186" t="s">
        <v>110</v>
      </c>
      <c r="P109" s="1351" t="s">
        <v>29</v>
      </c>
      <c r="Q109" s="1385">
        <v>46140</v>
      </c>
      <c r="R109" s="1385"/>
      <c r="S109" s="1385"/>
      <c r="T109" s="1385"/>
      <c r="U109" s="1385"/>
      <c r="V109" s="1386">
        <v>3693</v>
      </c>
      <c r="W109" s="1387">
        <v>2153</v>
      </c>
      <c r="X109" s="1387">
        <f t="shared" si="11"/>
        <v>1540</v>
      </c>
      <c r="Y109" s="1245">
        <f t="shared" si="12"/>
        <v>0.58299485513132954</v>
      </c>
      <c r="Z109" s="1385">
        <v>46146</v>
      </c>
      <c r="AA109" s="698">
        <v>0</v>
      </c>
      <c r="AB109" s="737">
        <v>0</v>
      </c>
      <c r="AC109" s="736">
        <v>0</v>
      </c>
      <c r="AD109" s="1246" t="s">
        <v>702</v>
      </c>
      <c r="AE109" s="728"/>
    </row>
    <row r="110" spans="1:31" ht="24.75" customHeight="1">
      <c r="A110" s="1312" t="s">
        <v>707</v>
      </c>
      <c r="B110" s="1066" t="s">
        <v>40</v>
      </c>
      <c r="C110" s="1405">
        <v>46172</v>
      </c>
      <c r="D110" s="1242" t="s">
        <v>50</v>
      </c>
      <c r="E110" s="1243">
        <v>46143</v>
      </c>
      <c r="F110" s="1242" t="s">
        <v>51</v>
      </c>
      <c r="G110" s="1244"/>
      <c r="H110" s="999">
        <v>0</v>
      </c>
      <c r="I110" s="304" t="s">
        <v>545</v>
      </c>
      <c r="J110" s="748" t="s">
        <v>30</v>
      </c>
      <c r="K110" s="1382"/>
      <c r="L110" s="1243"/>
      <c r="M110" s="1185" t="s">
        <v>110</v>
      </c>
      <c r="N110" s="1383">
        <v>1552.9</v>
      </c>
      <c r="O110" s="1186" t="s">
        <v>110</v>
      </c>
      <c r="P110" s="1351" t="s">
        <v>32</v>
      </c>
      <c r="Q110" s="1385">
        <v>46143</v>
      </c>
      <c r="R110" s="1385"/>
      <c r="S110" s="1385"/>
      <c r="T110" s="1385"/>
      <c r="U110" s="1385"/>
      <c r="V110" s="1386">
        <v>94</v>
      </c>
      <c r="W110" s="1387"/>
      <c r="X110" s="1387">
        <f t="shared" si="11"/>
        <v>94</v>
      </c>
      <c r="Y110" s="1245">
        <f t="shared" si="12"/>
        <v>0</v>
      </c>
      <c r="Z110" s="1385"/>
      <c r="AA110" s="698">
        <v>0</v>
      </c>
      <c r="AB110" s="737">
        <v>0</v>
      </c>
      <c r="AC110" s="736">
        <v>0</v>
      </c>
      <c r="AD110" s="1246"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86"/>
      <c r="AA111" s="817">
        <v>0</v>
      </c>
      <c r="AB111" s="817">
        <v>0</v>
      </c>
      <c r="AC111" s="767">
        <v>0</v>
      </c>
      <c r="AD111" s="1288"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87"/>
      <c r="AA112" s="817">
        <v>0</v>
      </c>
      <c r="AB112" s="817">
        <v>0</v>
      </c>
      <c r="AC112" s="767">
        <v>0</v>
      </c>
      <c r="AD112" s="1288"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0" t="s">
        <v>38</v>
      </c>
      <c r="Q179" s="719">
        <v>46024</v>
      </c>
      <c r="R179" s="719"/>
      <c r="S179" s="750"/>
      <c r="T179" s="750"/>
      <c r="U179" s="750"/>
      <c r="V179" s="755">
        <v>4005</v>
      </c>
      <c r="W179" s="757">
        <v>4047</v>
      </c>
      <c r="X179" s="1387">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87">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87">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87">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87">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87">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87">
        <f t="shared" si="14"/>
        <v>5648</v>
      </c>
      <c r="Y185" s="29">
        <f t="shared" si="13"/>
        <v>0</v>
      </c>
      <c r="Z185" s="688"/>
      <c r="AA185" s="737">
        <v>0</v>
      </c>
      <c r="AB185" s="737">
        <v>0</v>
      </c>
      <c r="AC185" s="736">
        <v>0</v>
      </c>
      <c r="AD185" s="721" t="s">
        <v>775</v>
      </c>
      <c r="AE185" s="725"/>
    </row>
    <row r="186" spans="1:31" ht="24.75" customHeight="1">
      <c r="A186" s="1202"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87">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87">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87">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87">
        <f t="shared" si="14"/>
        <v>7502</v>
      </c>
      <c r="Y189" s="1092">
        <f t="shared" si="13"/>
        <v>0</v>
      </c>
      <c r="Z189" s="1093"/>
      <c r="AA189" s="737">
        <v>0</v>
      </c>
      <c r="AB189" s="737">
        <v>0</v>
      </c>
      <c r="AC189" s="736">
        <v>0</v>
      </c>
      <c r="AD189" s="721" t="s">
        <v>777</v>
      </c>
      <c r="AE189" s="725"/>
    </row>
    <row r="190" spans="1:31" ht="24.75" customHeight="1">
      <c r="A190" s="1252"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4"/>
      <c r="S190" s="1091"/>
      <c r="T190" s="1091"/>
      <c r="U190" s="1091"/>
      <c r="V190" s="769">
        <v>3682</v>
      </c>
      <c r="W190" s="1008"/>
      <c r="X190" s="1387">
        <f t="shared" si="14"/>
        <v>3682</v>
      </c>
      <c r="Y190" s="1092">
        <f t="shared" si="13"/>
        <v>0</v>
      </c>
      <c r="Z190" s="1093"/>
      <c r="AA190" s="737">
        <v>0</v>
      </c>
      <c r="AB190" s="737">
        <v>0</v>
      </c>
      <c r="AC190" s="736">
        <v>0</v>
      </c>
      <c r="AD190" s="1240"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6" activePane="topRight" state="frozen"/>
      <selection pane="topRight" activeCell="S13" sqref="S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05">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0"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69" t="s">
        <v>795</v>
      </c>
    </row>
    <row r="3" spans="1:30" ht="39.75" customHeight="1">
      <c r="A3" s="616" t="s">
        <v>796</v>
      </c>
      <c r="B3" s="377" t="s">
        <v>34</v>
      </c>
      <c r="C3" s="1405">
        <v>46172</v>
      </c>
      <c r="D3" s="358" t="s">
        <v>50</v>
      </c>
      <c r="E3" s="360">
        <v>46077</v>
      </c>
      <c r="F3" s="358" t="s">
        <v>61</v>
      </c>
      <c r="G3" s="691" t="s">
        <v>797</v>
      </c>
      <c r="H3" s="692">
        <v>0</v>
      </c>
      <c r="I3" s="1059" t="s">
        <v>774</v>
      </c>
      <c r="J3" s="692" t="s">
        <v>30</v>
      </c>
      <c r="K3" s="990"/>
      <c r="L3" s="360" t="s">
        <v>590</v>
      </c>
      <c r="M3" s="692" t="s">
        <v>110</v>
      </c>
      <c r="N3" s="991">
        <v>49846.95</v>
      </c>
      <c r="O3" s="692" t="s">
        <v>110</v>
      </c>
      <c r="P3" s="1439" t="s">
        <v>38</v>
      </c>
      <c r="Q3" s="992">
        <v>46093</v>
      </c>
      <c r="R3" s="703" t="s">
        <v>238</v>
      </c>
      <c r="S3" s="363" t="s">
        <v>792</v>
      </c>
      <c r="T3" s="373" t="s">
        <v>793</v>
      </c>
      <c r="U3" s="373" t="s">
        <v>793</v>
      </c>
      <c r="V3" s="993">
        <v>3109</v>
      </c>
      <c r="W3" s="1248">
        <v>3128</v>
      </c>
      <c r="X3" s="993">
        <f>SUM(V3-W3)</f>
        <v>-19</v>
      </c>
      <c r="Y3" s="383">
        <f>IFERROR($W3/$V3, 0)</f>
        <v>1.0061112898037954</v>
      </c>
      <c r="Z3" s="992">
        <v>46132</v>
      </c>
      <c r="AA3" s="1197">
        <v>1</v>
      </c>
      <c r="AB3" s="698">
        <v>0</v>
      </c>
      <c r="AC3" s="704">
        <v>0</v>
      </c>
      <c r="AD3" s="699" t="s">
        <v>798</v>
      </c>
    </row>
    <row r="4" spans="1:30" ht="39.75" customHeight="1">
      <c r="A4" s="1431" t="s">
        <v>799</v>
      </c>
      <c r="B4" s="377" t="s">
        <v>34</v>
      </c>
      <c r="C4" s="1405">
        <v>46172</v>
      </c>
      <c r="D4" s="1244" t="s">
        <v>54</v>
      </c>
      <c r="E4" s="360">
        <v>46139</v>
      </c>
      <c r="F4" s="358" t="s">
        <v>53</v>
      </c>
      <c r="G4" s="691" t="s">
        <v>800</v>
      </c>
      <c r="H4" s="692">
        <v>0</v>
      </c>
      <c r="I4" s="1059" t="s">
        <v>774</v>
      </c>
      <c r="J4" s="692" t="s">
        <v>30</v>
      </c>
      <c r="K4" s="990"/>
      <c r="L4" s="360" t="s">
        <v>590</v>
      </c>
      <c r="M4" s="692" t="s">
        <v>110</v>
      </c>
      <c r="N4" s="945">
        <v>85069.95</v>
      </c>
      <c r="O4" s="744" t="s">
        <v>110</v>
      </c>
      <c r="P4" s="1249" t="s">
        <v>38</v>
      </c>
      <c r="Q4" s="992">
        <v>46093</v>
      </c>
      <c r="R4" s="703" t="s">
        <v>238</v>
      </c>
      <c r="S4" s="363" t="s">
        <v>792</v>
      </c>
      <c r="T4" s="373" t="s">
        <v>793</v>
      </c>
      <c r="U4" s="373" t="s">
        <v>793</v>
      </c>
      <c r="V4" s="993">
        <v>6787</v>
      </c>
      <c r="W4" s="1248">
        <v>6802</v>
      </c>
      <c r="X4" s="993">
        <f>SUM(V4-W4)</f>
        <v>-15</v>
      </c>
      <c r="Y4" s="383">
        <f>IFERROR($W4/$V4, 0)</f>
        <v>1.0022101075585679</v>
      </c>
      <c r="Z4" s="992">
        <v>46139</v>
      </c>
      <c r="AA4" s="1197">
        <v>1</v>
      </c>
      <c r="AB4" s="698">
        <v>0</v>
      </c>
      <c r="AC4" s="704">
        <v>0</v>
      </c>
      <c r="AD4" s="699" t="s">
        <v>801</v>
      </c>
    </row>
    <row r="5" spans="1:30" ht="39.75" customHeight="1">
      <c r="A5" s="730" t="s">
        <v>802</v>
      </c>
      <c r="B5" s="377" t="s">
        <v>34</v>
      </c>
      <c r="C5" s="1405">
        <v>46172</v>
      </c>
      <c r="D5" s="690" t="s">
        <v>52</v>
      </c>
      <c r="E5" s="690">
        <v>46114</v>
      </c>
      <c r="F5" s="690" t="s">
        <v>53</v>
      </c>
      <c r="G5" s="691" t="s">
        <v>803</v>
      </c>
      <c r="H5" s="692">
        <v>0</v>
      </c>
      <c r="I5" s="1059" t="s">
        <v>774</v>
      </c>
      <c r="J5" s="692" t="s">
        <v>30</v>
      </c>
      <c r="K5" s="702"/>
      <c r="L5" s="360" t="s">
        <v>590</v>
      </c>
      <c r="M5" s="692" t="s">
        <v>110</v>
      </c>
      <c r="N5" s="693">
        <v>82825</v>
      </c>
      <c r="O5" s="744" t="s">
        <v>110</v>
      </c>
      <c r="P5" s="1249" t="s">
        <v>38</v>
      </c>
      <c r="Q5" s="695">
        <v>45965</v>
      </c>
      <c r="R5" s="703" t="s">
        <v>238</v>
      </c>
      <c r="S5" s="363" t="s">
        <v>792</v>
      </c>
      <c r="T5" s="373" t="s">
        <v>793</v>
      </c>
      <c r="U5" s="373" t="s">
        <v>793</v>
      </c>
      <c r="V5" s="333">
        <v>6210</v>
      </c>
      <c r="W5" s="450">
        <v>6210</v>
      </c>
      <c r="X5" s="696">
        <f t="shared" ref="X5:X6" si="2">SUM(V5-W5)</f>
        <v>0</v>
      </c>
      <c r="Y5" s="365">
        <f t="shared" ref="Y5:Y6" si="3">IFERROR($W5/$V5, 0)</f>
        <v>1</v>
      </c>
      <c r="Z5" s="703">
        <v>46128</v>
      </c>
      <c r="AA5" s="698">
        <v>0</v>
      </c>
      <c r="AB5" s="698">
        <v>0</v>
      </c>
      <c r="AC5" s="704">
        <v>0</v>
      </c>
      <c r="AD5" s="699" t="s">
        <v>804</v>
      </c>
    </row>
    <row r="6" spans="1:30" ht="39.75" customHeight="1">
      <c r="A6" s="1366"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68" t="s">
        <v>38</v>
      </c>
      <c r="Q6" s="703">
        <v>46132</v>
      </c>
      <c r="R6" s="996" t="s">
        <v>110</v>
      </c>
      <c r="S6" s="363">
        <v>46149</v>
      </c>
      <c r="T6" s="373" t="s">
        <v>793</v>
      </c>
      <c r="U6" s="373" t="s">
        <v>793</v>
      </c>
      <c r="V6" s="704">
        <v>3700</v>
      </c>
      <c r="W6" s="1367">
        <v>3815</v>
      </c>
      <c r="X6" s="696">
        <f t="shared" si="2"/>
        <v>-115</v>
      </c>
      <c r="Y6" s="365">
        <f t="shared" si="3"/>
        <v>1.0310810810810811</v>
      </c>
      <c r="Z6" s="703">
        <v>46135</v>
      </c>
      <c r="AA6" s="698">
        <v>0</v>
      </c>
      <c r="AB6" s="698">
        <v>0</v>
      </c>
      <c r="AC6" s="1060">
        <v>0</v>
      </c>
      <c r="AD6" s="699" t="s">
        <v>807</v>
      </c>
    </row>
    <row r="7" spans="1:30" ht="39.75" customHeight="1">
      <c r="A7" s="1505" t="s">
        <v>808</v>
      </c>
      <c r="B7" s="377" t="s">
        <v>34</v>
      </c>
      <c r="C7" s="1258">
        <v>46172</v>
      </c>
      <c r="D7" s="700" t="s">
        <v>52</v>
      </c>
      <c r="E7" s="700">
        <v>46118</v>
      </c>
      <c r="F7" s="701" t="s">
        <v>53</v>
      </c>
      <c r="G7" s="700" t="s">
        <v>809</v>
      </c>
      <c r="H7" s="1268">
        <v>72</v>
      </c>
      <c r="I7" s="1266" t="s">
        <v>774</v>
      </c>
      <c r="J7" s="1062" t="s">
        <v>30</v>
      </c>
      <c r="K7" s="692"/>
      <c r="L7" s="1259">
        <v>46120</v>
      </c>
      <c r="M7" s="372" t="s">
        <v>110</v>
      </c>
      <c r="N7" s="1506">
        <v>85035</v>
      </c>
      <c r="O7" s="372" t="s">
        <v>110</v>
      </c>
      <c r="P7" s="1507" t="s">
        <v>38</v>
      </c>
      <c r="Q7" s="1227">
        <v>46118</v>
      </c>
      <c r="R7" s="703" t="s">
        <v>238</v>
      </c>
      <c r="S7" s="363" t="s">
        <v>792</v>
      </c>
      <c r="T7" s="373" t="s">
        <v>793</v>
      </c>
      <c r="U7" s="373" t="s">
        <v>793</v>
      </c>
      <c r="V7" s="1228">
        <v>5830</v>
      </c>
      <c r="W7" s="1267">
        <v>5830</v>
      </c>
      <c r="X7" s="1229">
        <f>SUM(V7-W7)</f>
        <v>0</v>
      </c>
      <c r="Y7" s="365">
        <f>IFERROR($W7/$V7, 0)</f>
        <v>1</v>
      </c>
      <c r="Z7" s="1227">
        <v>46135</v>
      </c>
      <c r="AA7" s="698">
        <v>0</v>
      </c>
      <c r="AB7" s="698">
        <v>0</v>
      </c>
      <c r="AC7" s="1263">
        <v>0</v>
      </c>
      <c r="AD7" s="1246" t="s">
        <v>616</v>
      </c>
    </row>
    <row r="8" spans="1:30" ht="39.75" customHeight="1">
      <c r="A8" s="1352" t="s">
        <v>810</v>
      </c>
      <c r="B8" s="377" t="s">
        <v>34</v>
      </c>
      <c r="C8" s="1405">
        <v>46172</v>
      </c>
      <c r="D8" s="367" t="s">
        <v>54</v>
      </c>
      <c r="E8" s="367">
        <v>46101</v>
      </c>
      <c r="F8" s="366" t="s">
        <v>53</v>
      </c>
      <c r="G8" s="700" t="s">
        <v>811</v>
      </c>
      <c r="H8" s="994">
        <v>0</v>
      </c>
      <c r="I8" s="372" t="s">
        <v>774</v>
      </c>
      <c r="J8" s="1062" t="s">
        <v>30</v>
      </c>
      <c r="K8" s="692"/>
      <c r="L8" s="360" t="s">
        <v>590</v>
      </c>
      <c r="M8" s="372" t="s">
        <v>110</v>
      </c>
      <c r="N8" s="995">
        <v>49932.800000000003</v>
      </c>
      <c r="O8" s="372" t="s">
        <v>110</v>
      </c>
      <c r="P8" s="1368" t="s">
        <v>38</v>
      </c>
      <c r="Q8" s="996">
        <v>46077</v>
      </c>
      <c r="R8" s="996" t="s">
        <v>110</v>
      </c>
      <c r="S8" s="363">
        <v>46147</v>
      </c>
      <c r="T8" s="363">
        <v>46150</v>
      </c>
      <c r="U8" s="363">
        <v>46150</v>
      </c>
      <c r="V8" s="997">
        <v>4048</v>
      </c>
      <c r="W8" s="1358">
        <v>4028</v>
      </c>
      <c r="X8" s="993">
        <f t="shared" si="0"/>
        <v>20</v>
      </c>
      <c r="Y8" s="365">
        <f t="shared" si="1"/>
        <v>0.99505928853754944</v>
      </c>
      <c r="Z8" s="996">
        <v>46111</v>
      </c>
      <c r="AA8" s="1197">
        <v>1</v>
      </c>
      <c r="AB8" s="698">
        <v>0</v>
      </c>
      <c r="AC8" s="1060">
        <v>0</v>
      </c>
      <c r="AD8" s="1391"/>
    </row>
    <row r="9" spans="1:30" ht="39.75" customHeight="1">
      <c r="A9" s="1366" t="s">
        <v>812</v>
      </c>
      <c r="B9" s="377" t="s">
        <v>34</v>
      </c>
      <c r="C9" s="1405">
        <v>46172</v>
      </c>
      <c r="D9" s="700" t="s">
        <v>54</v>
      </c>
      <c r="E9" s="700">
        <v>46101</v>
      </c>
      <c r="F9" s="701" t="s">
        <v>53</v>
      </c>
      <c r="G9" s="700" t="s">
        <v>813</v>
      </c>
      <c r="H9" s="702">
        <v>0</v>
      </c>
      <c r="I9" s="372" t="s">
        <v>774</v>
      </c>
      <c r="J9" s="1062" t="s">
        <v>30</v>
      </c>
      <c r="K9" s="692"/>
      <c r="L9" s="360" t="s">
        <v>590</v>
      </c>
      <c r="M9" s="372" t="s">
        <v>110</v>
      </c>
      <c r="N9" s="706">
        <v>18270.8</v>
      </c>
      <c r="O9" s="372" t="s">
        <v>110</v>
      </c>
      <c r="P9" s="1368" t="s">
        <v>38</v>
      </c>
      <c r="Q9" s="703">
        <v>46077</v>
      </c>
      <c r="R9" s="703" t="s">
        <v>110</v>
      </c>
      <c r="S9" s="363">
        <v>46147</v>
      </c>
      <c r="T9" s="363">
        <v>46150</v>
      </c>
      <c r="U9" s="363">
        <v>46150</v>
      </c>
      <c r="V9" s="704">
        <v>1388</v>
      </c>
      <c r="W9" s="1367">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4" t="s">
        <v>815</v>
      </c>
      <c r="E10" s="700">
        <v>45867</v>
      </c>
      <c r="F10" s="701" t="s">
        <v>53</v>
      </c>
      <c r="G10" s="1244" t="s">
        <v>816</v>
      </c>
      <c r="H10" s="702">
        <v>0</v>
      </c>
      <c r="I10" s="372" t="s">
        <v>774</v>
      </c>
      <c r="J10" s="1185" t="s">
        <v>30</v>
      </c>
      <c r="K10" s="362"/>
      <c r="L10" s="360" t="s">
        <v>590</v>
      </c>
      <c r="M10" s="1185" t="s">
        <v>110</v>
      </c>
      <c r="N10" s="706">
        <v>144972.5</v>
      </c>
      <c r="O10" s="1185" t="s">
        <v>110</v>
      </c>
      <c r="P10" s="731" t="s">
        <v>38</v>
      </c>
      <c r="Q10" s="1227">
        <v>45867</v>
      </c>
      <c r="R10" s="1227"/>
      <c r="S10" s="363" t="s">
        <v>792</v>
      </c>
      <c r="T10" s="373" t="s">
        <v>793</v>
      </c>
      <c r="U10" s="373" t="s">
        <v>793</v>
      </c>
      <c r="V10" s="1228">
        <v>9840</v>
      </c>
      <c r="W10" s="1267">
        <v>9806</v>
      </c>
      <c r="X10" s="1229">
        <f t="shared" si="0"/>
        <v>34</v>
      </c>
      <c r="Y10" s="365">
        <f t="shared" si="1"/>
        <v>0.99654471544715451</v>
      </c>
      <c r="Z10" s="1227">
        <v>45884</v>
      </c>
      <c r="AA10" s="698">
        <v>1</v>
      </c>
      <c r="AB10" s="698">
        <v>0</v>
      </c>
      <c r="AC10" s="1230">
        <v>9106</v>
      </c>
      <c r="AD10" s="1246" t="s">
        <v>817</v>
      </c>
    </row>
    <row r="11" spans="1:30" ht="39.75" customHeight="1">
      <c r="A11" s="1366" t="s">
        <v>818</v>
      </c>
      <c r="B11" s="377" t="s">
        <v>34</v>
      </c>
      <c r="C11" s="690">
        <v>46103</v>
      </c>
      <c r="D11" s="358" t="s">
        <v>52</v>
      </c>
      <c r="E11" s="700">
        <v>46077</v>
      </c>
      <c r="F11" s="366" t="s">
        <v>53</v>
      </c>
      <c r="G11" s="1244" t="s">
        <v>819</v>
      </c>
      <c r="H11" s="369">
        <v>0</v>
      </c>
      <c r="I11" s="372" t="s">
        <v>774</v>
      </c>
      <c r="J11" s="1185" t="s">
        <v>30</v>
      </c>
      <c r="K11" s="1226"/>
      <c r="L11" s="360" t="s">
        <v>590</v>
      </c>
      <c r="M11" s="1185" t="s">
        <v>110</v>
      </c>
      <c r="N11" s="416">
        <v>12977.65</v>
      </c>
      <c r="O11" s="1185" t="s">
        <v>110</v>
      </c>
      <c r="P11" s="1368" t="s">
        <v>38</v>
      </c>
      <c r="Q11" s="370">
        <v>46115</v>
      </c>
      <c r="R11" s="703" t="s">
        <v>110</v>
      </c>
      <c r="S11" s="363">
        <v>46147</v>
      </c>
      <c r="T11" s="373" t="s">
        <v>793</v>
      </c>
      <c r="U11" s="373" t="s">
        <v>793</v>
      </c>
      <c r="V11" s="9">
        <v>1029</v>
      </c>
      <c r="W11" s="1371">
        <v>1036</v>
      </c>
      <c r="X11" s="364">
        <f t="shared" si="0"/>
        <v>-7</v>
      </c>
      <c r="Y11" s="365">
        <f t="shared" si="1"/>
        <v>1.0068027210884354</v>
      </c>
      <c r="Z11" s="370">
        <v>46120</v>
      </c>
      <c r="AA11" s="698">
        <v>1</v>
      </c>
      <c r="AB11" s="698">
        <v>0</v>
      </c>
      <c r="AC11" s="1230">
        <v>0</v>
      </c>
      <c r="AD11" s="1246"/>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49"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05">
        <v>46172</v>
      </c>
      <c r="D14" s="366" t="s">
        <v>54</v>
      </c>
      <c r="E14" s="367">
        <v>46056</v>
      </c>
      <c r="F14" s="366" t="s">
        <v>53</v>
      </c>
      <c r="G14" s="1244" t="s">
        <v>827</v>
      </c>
      <c r="H14" s="1185">
        <v>0</v>
      </c>
      <c r="I14" s="1266"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0">
        <v>0</v>
      </c>
      <c r="AD14" s="1246"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48">
        <v>7239</v>
      </c>
      <c r="X15" s="993">
        <f t="shared" si="0"/>
        <v>-161</v>
      </c>
      <c r="Y15" s="365">
        <f t="shared" si="1"/>
        <v>1.0227465385702175</v>
      </c>
      <c r="Z15" s="996">
        <v>46090</v>
      </c>
      <c r="AA15" s="698">
        <v>1</v>
      </c>
      <c r="AB15" s="698">
        <v>0</v>
      </c>
      <c r="AC15" s="704">
        <v>0</v>
      </c>
      <c r="AD15" s="1391"/>
    </row>
    <row r="16" spans="1:30" ht="39.75" customHeight="1">
      <c r="A16" s="616" t="s">
        <v>830</v>
      </c>
      <c r="B16" s="377" t="s">
        <v>37</v>
      </c>
      <c r="C16" s="1405">
        <v>46172</v>
      </c>
      <c r="D16" s="701" t="s">
        <v>54</v>
      </c>
      <c r="E16" s="367">
        <v>46128</v>
      </c>
      <c r="F16" s="366" t="s">
        <v>51</v>
      </c>
      <c r="G16" s="701" t="s">
        <v>831</v>
      </c>
      <c r="H16" s="994">
        <v>0</v>
      </c>
      <c r="I16" s="372" t="s">
        <v>774</v>
      </c>
      <c r="J16" s="702" t="s">
        <v>30</v>
      </c>
      <c r="K16" s="990"/>
      <c r="L16" s="360" t="s">
        <v>590</v>
      </c>
      <c r="M16" s="702" t="s">
        <v>110</v>
      </c>
      <c r="N16" s="995">
        <v>146065.95000000001</v>
      </c>
      <c r="O16" s="1339" t="s">
        <v>110</v>
      </c>
      <c r="P16" s="731" t="s">
        <v>38</v>
      </c>
      <c r="Q16" s="996">
        <v>46087</v>
      </c>
      <c r="R16" s="703" t="s">
        <v>238</v>
      </c>
      <c r="S16" s="363" t="s">
        <v>792</v>
      </c>
      <c r="T16" s="373" t="s">
        <v>793</v>
      </c>
      <c r="U16" s="373" t="s">
        <v>793</v>
      </c>
      <c r="V16" s="997">
        <v>3461</v>
      </c>
      <c r="W16" s="1390">
        <v>3428</v>
      </c>
      <c r="X16" s="993">
        <f t="shared" si="0"/>
        <v>33</v>
      </c>
      <c r="Y16" s="365">
        <f t="shared" si="1"/>
        <v>0.99046518347298473</v>
      </c>
      <c r="Z16" s="1227">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3"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0">
        <v>46171</v>
      </c>
      <c r="D24" s="366" t="s">
        <v>469</v>
      </c>
      <c r="E24" s="367">
        <v>46129</v>
      </c>
      <c r="F24" s="366" t="s">
        <v>51</v>
      </c>
      <c r="G24" s="1244"/>
      <c r="H24" s="369">
        <v>80</v>
      </c>
      <c r="I24" s="1266" t="s">
        <v>774</v>
      </c>
      <c r="J24" s="1268" t="s">
        <v>30</v>
      </c>
      <c r="K24" s="692"/>
      <c r="L24" s="360" t="s">
        <v>590</v>
      </c>
      <c r="M24" s="702" t="s">
        <v>110</v>
      </c>
      <c r="N24" s="416">
        <v>77548</v>
      </c>
      <c r="O24" s="1186" t="s">
        <v>110</v>
      </c>
      <c r="P24" s="1441" t="s">
        <v>38</v>
      </c>
      <c r="Q24" s="1227">
        <v>46132</v>
      </c>
      <c r="R24" s="703" t="s">
        <v>238</v>
      </c>
      <c r="S24" s="363" t="s">
        <v>792</v>
      </c>
      <c r="T24" s="373" t="s">
        <v>793</v>
      </c>
      <c r="U24" s="373" t="s">
        <v>793</v>
      </c>
      <c r="V24" s="9">
        <v>6605</v>
      </c>
      <c r="W24" s="485">
        <v>6518</v>
      </c>
      <c r="X24" s="364">
        <f>SUM(V24-W24)</f>
        <v>87</v>
      </c>
      <c r="Y24" s="1245">
        <f>IFERROR($W24/$V24, 0)</f>
        <v>0.98682816048448141</v>
      </c>
      <c r="Z24" s="1227">
        <v>46135</v>
      </c>
      <c r="AA24" s="698">
        <v>0</v>
      </c>
      <c r="AB24" s="1196">
        <v>0</v>
      </c>
      <c r="AC24" s="1450">
        <v>0</v>
      </c>
      <c r="AD24" s="1246"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0">
        <v>46106</v>
      </c>
      <c r="AA25" s="698">
        <v>0</v>
      </c>
      <c r="AB25" s="698">
        <v>0</v>
      </c>
      <c r="AC25" s="696">
        <v>0</v>
      </c>
      <c r="AD25" s="711" t="s">
        <v>856</v>
      </c>
    </row>
    <row r="26" spans="1:30" ht="39.75" customHeight="1">
      <c r="A26" s="1423"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59" t="s">
        <v>38</v>
      </c>
      <c r="Q26" s="695">
        <v>46126</v>
      </c>
      <c r="R26" s="695" t="s">
        <v>110</v>
      </c>
      <c r="S26" s="695">
        <v>46148</v>
      </c>
      <c r="T26" s="373" t="s">
        <v>793</v>
      </c>
      <c r="U26" s="373" t="s">
        <v>793</v>
      </c>
      <c r="V26" s="376">
        <v>1433</v>
      </c>
      <c r="W26" s="1424">
        <v>1362</v>
      </c>
      <c r="X26" s="696">
        <f t="shared" si="0"/>
        <v>71</v>
      </c>
      <c r="Y26" s="365">
        <f>IFERROR($W26/$V26, 0)</f>
        <v>0.95045359385903694</v>
      </c>
      <c r="Z26" s="703">
        <v>46134</v>
      </c>
      <c r="AA26" s="698">
        <v>1</v>
      </c>
      <c r="AB26" s="698">
        <v>0</v>
      </c>
      <c r="AC26" s="696">
        <v>0</v>
      </c>
      <c r="AD26" s="711" t="s">
        <v>860</v>
      </c>
    </row>
    <row r="27" spans="1:30" ht="39.75" customHeight="1">
      <c r="A27" s="1423"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59" t="s">
        <v>38</v>
      </c>
      <c r="Q27" s="695">
        <v>46126</v>
      </c>
      <c r="R27" s="695" t="s">
        <v>110</v>
      </c>
      <c r="S27" s="695">
        <v>46143</v>
      </c>
      <c r="T27" s="373" t="s">
        <v>793</v>
      </c>
      <c r="U27" s="373" t="s">
        <v>793</v>
      </c>
      <c r="V27" s="333">
        <v>2307</v>
      </c>
      <c r="W27" s="1360">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77"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96" t="s">
        <v>868</v>
      </c>
      <c r="B29" s="1497" t="s">
        <v>31</v>
      </c>
      <c r="C29" s="1498">
        <v>46203</v>
      </c>
      <c r="D29" s="1497" t="s">
        <v>56</v>
      </c>
      <c r="E29" s="1498">
        <v>46100</v>
      </c>
      <c r="F29" s="1497" t="s">
        <v>61</v>
      </c>
      <c r="G29" s="1497"/>
      <c r="H29" s="1499">
        <v>36</v>
      </c>
      <c r="I29" s="1342" t="s">
        <v>774</v>
      </c>
      <c r="J29" s="1299" t="s">
        <v>30</v>
      </c>
      <c r="K29" s="362"/>
      <c r="L29" s="1498">
        <v>46098</v>
      </c>
      <c r="M29" s="1299" t="s">
        <v>110</v>
      </c>
      <c r="N29" s="1500">
        <v>61453.599999999999</v>
      </c>
      <c r="O29" s="1299" t="s">
        <v>110</v>
      </c>
      <c r="P29" s="1441" t="s">
        <v>38</v>
      </c>
      <c r="Q29" s="1501">
        <v>46097</v>
      </c>
      <c r="R29" s="1227" t="s">
        <v>238</v>
      </c>
      <c r="S29" s="363" t="s">
        <v>792</v>
      </c>
      <c r="T29" s="373" t="s">
        <v>793</v>
      </c>
      <c r="U29" s="373" t="s">
        <v>793</v>
      </c>
      <c r="V29" s="1449">
        <v>3439</v>
      </c>
      <c r="W29" s="1490">
        <v>3439</v>
      </c>
      <c r="X29" s="1502">
        <f>SUM(V29-W29)</f>
        <v>0</v>
      </c>
      <c r="Y29" s="1420">
        <f>IFERROR($W29/$V29, 0)</f>
        <v>1</v>
      </c>
      <c r="Z29" s="1503">
        <v>46140</v>
      </c>
      <c r="AA29" s="1504">
        <v>0</v>
      </c>
      <c r="AB29" s="1197">
        <v>0</v>
      </c>
      <c r="AC29" s="1263">
        <v>0</v>
      </c>
      <c r="AD29" s="1357" t="s">
        <v>869</v>
      </c>
    </row>
    <row r="30" spans="1:30" ht="39.75" customHeight="1">
      <c r="A30" s="1370" t="s">
        <v>870</v>
      </c>
      <c r="B30" s="1066" t="s">
        <v>40</v>
      </c>
      <c r="C30" s="1310">
        <v>46130</v>
      </c>
      <c r="D30" s="1242" t="s">
        <v>50</v>
      </c>
      <c r="E30" s="1243">
        <v>46121</v>
      </c>
      <c r="F30" s="1242" t="s">
        <v>51</v>
      </c>
      <c r="G30" s="1244"/>
      <c r="H30" s="999">
        <v>0</v>
      </c>
      <c r="I30" s="304" t="s">
        <v>774</v>
      </c>
      <c r="J30" s="748" t="s">
        <v>30</v>
      </c>
      <c r="K30" s="1382"/>
      <c r="L30" s="360" t="s">
        <v>590</v>
      </c>
      <c r="M30" s="1185" t="s">
        <v>110</v>
      </c>
      <c r="N30" s="1383">
        <v>4434.3999999999996</v>
      </c>
      <c r="O30" s="1185" t="s">
        <v>110</v>
      </c>
      <c r="P30" s="1389" t="s">
        <v>38</v>
      </c>
      <c r="Q30" s="1385">
        <v>46121</v>
      </c>
      <c r="R30" s="703" t="s">
        <v>238</v>
      </c>
      <c r="S30" s="363" t="s">
        <v>792</v>
      </c>
      <c r="T30" s="373" t="s">
        <v>793</v>
      </c>
      <c r="U30" s="373" t="s">
        <v>793</v>
      </c>
      <c r="V30" s="1386">
        <v>329</v>
      </c>
      <c r="W30" s="1390">
        <v>339</v>
      </c>
      <c r="X30" s="1387">
        <f t="shared" si="0"/>
        <v>-10</v>
      </c>
      <c r="Y30" s="1245">
        <f t="shared" si="1"/>
        <v>1.0303951367781155</v>
      </c>
      <c r="Z30" s="1385">
        <v>46132</v>
      </c>
      <c r="AA30" s="817">
        <v>0</v>
      </c>
      <c r="AB30" s="821">
        <v>0</v>
      </c>
      <c r="AC30" s="736">
        <v>0</v>
      </c>
      <c r="AD30" s="1311" t="s">
        <v>871</v>
      </c>
    </row>
    <row r="31" spans="1:30" ht="39.75" customHeight="1">
      <c r="A31" s="1370" t="s">
        <v>872</v>
      </c>
      <c r="B31" s="1066" t="s">
        <v>40</v>
      </c>
      <c r="C31" s="1310">
        <v>46130</v>
      </c>
      <c r="D31" s="1242" t="s">
        <v>50</v>
      </c>
      <c r="E31" s="1243">
        <v>46121</v>
      </c>
      <c r="F31" s="1242" t="s">
        <v>51</v>
      </c>
      <c r="G31" s="1244"/>
      <c r="H31" s="999">
        <v>0</v>
      </c>
      <c r="I31" s="304" t="s">
        <v>774</v>
      </c>
      <c r="J31" s="748" t="s">
        <v>30</v>
      </c>
      <c r="K31" s="1382"/>
      <c r="L31" s="360" t="s">
        <v>590</v>
      </c>
      <c r="M31" s="1185" t="s">
        <v>110</v>
      </c>
      <c r="N31" s="1383">
        <v>3969.75</v>
      </c>
      <c r="O31" s="1185" t="s">
        <v>110</v>
      </c>
      <c r="P31" s="1389" t="s">
        <v>38</v>
      </c>
      <c r="Q31" s="1385">
        <v>46121</v>
      </c>
      <c r="R31" s="1385" t="s">
        <v>238</v>
      </c>
      <c r="S31" s="363" t="s">
        <v>792</v>
      </c>
      <c r="T31" s="373" t="s">
        <v>793</v>
      </c>
      <c r="U31" s="373" t="s">
        <v>793</v>
      </c>
      <c r="V31" s="1386">
        <v>295</v>
      </c>
      <c r="W31" s="1390">
        <v>288</v>
      </c>
      <c r="X31" s="1387">
        <v>295</v>
      </c>
      <c r="Y31" s="1245">
        <f t="shared" si="1"/>
        <v>0.97627118644067801</v>
      </c>
      <c r="Z31" s="1385">
        <v>46132</v>
      </c>
      <c r="AA31" s="698">
        <v>1</v>
      </c>
      <c r="AB31" s="1197">
        <v>1</v>
      </c>
      <c r="AC31" s="1197">
        <v>1</v>
      </c>
      <c r="AD31" s="1311" t="s">
        <v>873</v>
      </c>
    </row>
    <row r="32" spans="1:30" ht="39.75" customHeight="1">
      <c r="A32" s="1370" t="s">
        <v>874</v>
      </c>
      <c r="B32" s="1066" t="s">
        <v>40</v>
      </c>
      <c r="C32" s="1310">
        <v>46130</v>
      </c>
      <c r="D32" s="1242" t="s">
        <v>50</v>
      </c>
      <c r="E32" s="1243">
        <v>46121</v>
      </c>
      <c r="F32" s="1242" t="s">
        <v>51</v>
      </c>
      <c r="G32" s="1244"/>
      <c r="H32" s="999">
        <v>0</v>
      </c>
      <c r="I32" s="304" t="s">
        <v>774</v>
      </c>
      <c r="J32" s="748" t="s">
        <v>30</v>
      </c>
      <c r="K32" s="1382"/>
      <c r="L32" s="360" t="s">
        <v>590</v>
      </c>
      <c r="M32" s="1185" t="s">
        <v>110</v>
      </c>
      <c r="N32" s="1383">
        <v>4004.55</v>
      </c>
      <c r="O32" s="1185" t="s">
        <v>110</v>
      </c>
      <c r="P32" s="1389" t="s">
        <v>38</v>
      </c>
      <c r="Q32" s="1385">
        <v>46121</v>
      </c>
      <c r="R32" s="1385" t="s">
        <v>238</v>
      </c>
      <c r="S32" s="363" t="s">
        <v>792</v>
      </c>
      <c r="T32" s="373" t="s">
        <v>793</v>
      </c>
      <c r="U32" s="373" t="s">
        <v>793</v>
      </c>
      <c r="V32" s="1386">
        <v>303</v>
      </c>
      <c r="W32" s="1390">
        <v>290</v>
      </c>
      <c r="X32" s="1387">
        <f>SUM(V32-W32)</f>
        <v>13</v>
      </c>
      <c r="Y32" s="1245">
        <f t="shared" si="1"/>
        <v>0.95709570957095713</v>
      </c>
      <c r="Z32" s="1385">
        <v>46133</v>
      </c>
      <c r="AA32" s="698">
        <v>1</v>
      </c>
      <c r="AB32" s="1197">
        <v>1</v>
      </c>
      <c r="AC32" s="1197">
        <v>1</v>
      </c>
      <c r="AD32" s="1311" t="s">
        <v>875</v>
      </c>
    </row>
    <row r="33" spans="1:30" ht="39.75" customHeight="1">
      <c r="A33" s="1372" t="s">
        <v>876</v>
      </c>
      <c r="B33" s="1066" t="s">
        <v>40</v>
      </c>
      <c r="C33" s="360">
        <v>46111</v>
      </c>
      <c r="D33" s="1244" t="s">
        <v>52</v>
      </c>
      <c r="E33" s="367">
        <v>46106</v>
      </c>
      <c r="F33" s="701" t="s">
        <v>51</v>
      </c>
      <c r="G33" s="701" t="s">
        <v>877</v>
      </c>
      <c r="H33" s="999">
        <v>0</v>
      </c>
      <c r="I33" s="304" t="s">
        <v>774</v>
      </c>
      <c r="J33" s="748" t="s">
        <v>30</v>
      </c>
      <c r="K33" s="362"/>
      <c r="L33" s="360" t="s">
        <v>590</v>
      </c>
      <c r="M33" s="748" t="s">
        <v>110</v>
      </c>
      <c r="N33" s="819">
        <v>26639.1</v>
      </c>
      <c r="O33" s="748" t="s">
        <v>110</v>
      </c>
      <c r="P33" s="1359" t="s">
        <v>38</v>
      </c>
      <c r="Q33" s="370">
        <v>46087</v>
      </c>
      <c r="R33" s="703" t="s">
        <v>110</v>
      </c>
      <c r="S33" s="363">
        <v>46132</v>
      </c>
      <c r="T33" s="373" t="s">
        <v>793</v>
      </c>
      <c r="U33" s="373" t="s">
        <v>793</v>
      </c>
      <c r="V33" s="9">
        <v>2136</v>
      </c>
      <c r="W33" s="1371">
        <v>2179</v>
      </c>
      <c r="X33" s="364">
        <f>SUM(V33-W33)</f>
        <v>-43</v>
      </c>
      <c r="Y33" s="365">
        <f>IFERROR($W33/$V33, 0)</f>
        <v>1.0201310861423221</v>
      </c>
      <c r="Z33" s="21">
        <v>46112</v>
      </c>
      <c r="AA33" s="817">
        <v>1</v>
      </c>
      <c r="AB33" s="817">
        <v>1</v>
      </c>
      <c r="AC33" s="817">
        <v>1</v>
      </c>
      <c r="AD33" s="1246" t="s">
        <v>878</v>
      </c>
    </row>
    <row r="34" spans="1:30" ht="39.75" customHeight="1">
      <c r="A34" s="1352"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59" t="s">
        <v>38</v>
      </c>
      <c r="Q34" s="996">
        <v>46087</v>
      </c>
      <c r="R34" s="703" t="s">
        <v>110</v>
      </c>
      <c r="S34" s="363">
        <v>46132</v>
      </c>
      <c r="T34" s="373" t="s">
        <v>793</v>
      </c>
      <c r="U34" s="373" t="s">
        <v>793</v>
      </c>
      <c r="V34" s="997">
        <v>105</v>
      </c>
      <c r="W34" s="1358">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2"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59" t="s">
        <v>38</v>
      </c>
      <c r="Q35" s="996">
        <v>46106</v>
      </c>
      <c r="R35" s="703" t="s">
        <v>110</v>
      </c>
      <c r="S35" s="363">
        <v>46132</v>
      </c>
      <c r="T35" s="373" t="s">
        <v>793</v>
      </c>
      <c r="U35" s="373" t="s">
        <v>793</v>
      </c>
      <c r="V35" s="997">
        <v>406</v>
      </c>
      <c r="W35" s="1358">
        <v>417</v>
      </c>
      <c r="X35" s="993">
        <f t="shared" si="5"/>
        <v>-11</v>
      </c>
      <c r="Y35" s="365">
        <f t="shared" si="6"/>
        <v>1.0270935960591132</v>
      </c>
      <c r="Z35" s="1003">
        <v>46119</v>
      </c>
      <c r="AA35" s="817">
        <v>1</v>
      </c>
      <c r="AB35" s="817">
        <v>1</v>
      </c>
      <c r="AC35" s="817">
        <v>1</v>
      </c>
      <c r="AD35" s="1246" t="s">
        <v>884</v>
      </c>
    </row>
    <row r="36" spans="1:30" ht="39.75" customHeight="1">
      <c r="A36" s="1352"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59" t="s">
        <v>38</v>
      </c>
      <c r="Q36" s="996">
        <v>46087</v>
      </c>
      <c r="R36" s="703" t="s">
        <v>110</v>
      </c>
      <c r="S36" s="363">
        <v>46132</v>
      </c>
      <c r="T36" s="373" t="s">
        <v>793</v>
      </c>
      <c r="U36" s="373" t="s">
        <v>793</v>
      </c>
      <c r="V36" s="997">
        <v>742</v>
      </c>
      <c r="W36" s="1358">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66"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68" t="s">
        <v>38</v>
      </c>
      <c r="Q37" s="703">
        <v>45743</v>
      </c>
      <c r="R37" s="703" t="s">
        <v>238</v>
      </c>
      <c r="S37" s="363">
        <v>46134</v>
      </c>
      <c r="T37" s="373" t="s">
        <v>793</v>
      </c>
      <c r="U37" s="373" t="s">
        <v>793</v>
      </c>
      <c r="V37" s="704">
        <v>1831</v>
      </c>
      <c r="W37" s="1367">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76"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4"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75"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4"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05">
        <v>46172</v>
      </c>
      <c r="D2" s="360" t="s">
        <v>472</v>
      </c>
      <c r="E2" s="360">
        <v>45897</v>
      </c>
      <c r="F2" s="358" t="s">
        <v>53</v>
      </c>
      <c r="G2" s="361"/>
      <c r="H2" s="362">
        <v>0</v>
      </c>
      <c r="I2" s="1059" t="s">
        <v>774</v>
      </c>
      <c r="J2" s="362" t="s">
        <v>30</v>
      </c>
      <c r="K2" s="360">
        <v>45891</v>
      </c>
      <c r="L2" s="300" t="s">
        <v>110</v>
      </c>
      <c r="M2" s="346">
        <v>184994.5</v>
      </c>
      <c r="N2" s="1361">
        <v>159271.5</v>
      </c>
      <c r="O2" s="929"/>
      <c r="P2" s="1239">
        <v>159271.5</v>
      </c>
      <c r="Q2" s="300" t="s">
        <v>110</v>
      </c>
      <c r="R2" s="1363"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05">
        <v>46172</v>
      </c>
      <c r="D3" s="358" t="s">
        <v>52</v>
      </c>
      <c r="E3" s="360">
        <v>46077</v>
      </c>
      <c r="F3" s="701" t="s">
        <v>53</v>
      </c>
      <c r="G3" s="691" t="s">
        <v>905</v>
      </c>
      <c r="H3" s="692">
        <v>0</v>
      </c>
      <c r="I3" s="1059" t="s">
        <v>774</v>
      </c>
      <c r="J3" s="692" t="s">
        <v>30</v>
      </c>
      <c r="K3" s="360" t="s">
        <v>590</v>
      </c>
      <c r="L3" s="692" t="s">
        <v>110</v>
      </c>
      <c r="M3" s="1009">
        <v>12404.9</v>
      </c>
      <c r="N3" s="1362">
        <v>11793.85</v>
      </c>
      <c r="O3" s="929"/>
      <c r="P3" s="1239">
        <v>11793.85</v>
      </c>
      <c r="Q3" s="304" t="s">
        <v>110</v>
      </c>
      <c r="R3" s="1364" t="s">
        <v>38</v>
      </c>
      <c r="S3" s="1309">
        <v>46077</v>
      </c>
      <c r="T3" s="993">
        <v>1111</v>
      </c>
      <c r="U3" s="993">
        <v>1163</v>
      </c>
      <c r="V3" s="3">
        <v>1.05</v>
      </c>
      <c r="W3" s="992">
        <v>46097</v>
      </c>
      <c r="X3" s="698">
        <v>1</v>
      </c>
      <c r="Y3" s="280">
        <v>1</v>
      </c>
      <c r="Z3" s="280">
        <v>1</v>
      </c>
      <c r="AA3" s="363">
        <v>46104</v>
      </c>
      <c r="AB3" s="363">
        <v>46104</v>
      </c>
      <c r="AC3" s="1240" t="s">
        <v>906</v>
      </c>
    </row>
    <row r="4" spans="1:29" ht="39.75" customHeight="1">
      <c r="A4" s="559" t="s">
        <v>907</v>
      </c>
      <c r="B4" s="377" t="s">
        <v>34</v>
      </c>
      <c r="C4" s="1405">
        <v>46172</v>
      </c>
      <c r="D4" s="360" t="s">
        <v>50</v>
      </c>
      <c r="E4" s="360">
        <v>45905</v>
      </c>
      <c r="F4" s="360" t="s">
        <v>55</v>
      </c>
      <c r="G4" s="361"/>
      <c r="H4" s="362">
        <v>0</v>
      </c>
      <c r="I4" s="1059" t="s">
        <v>774</v>
      </c>
      <c r="J4" s="362" t="s">
        <v>30</v>
      </c>
      <c r="K4" s="299">
        <v>45943</v>
      </c>
      <c r="L4" s="681" t="s">
        <v>110</v>
      </c>
      <c r="M4" s="686">
        <v>2167.3000000000002</v>
      </c>
      <c r="N4" s="1239">
        <v>1930.3</v>
      </c>
      <c r="O4" s="1373"/>
      <c r="P4" s="1239">
        <v>1930.3</v>
      </c>
      <c r="Q4" s="362" t="s">
        <v>110</v>
      </c>
      <c r="R4" s="1409" t="s">
        <v>38</v>
      </c>
      <c r="S4" s="363">
        <v>45908</v>
      </c>
      <c r="T4" s="333">
        <v>279</v>
      </c>
      <c r="U4" s="333">
        <v>279</v>
      </c>
      <c r="V4" s="3">
        <f ca="1">IFERROR($W4/$V4, 0)</f>
        <v>1</v>
      </c>
      <c r="W4" s="30" t="s">
        <v>794</v>
      </c>
      <c r="X4" s="1197">
        <v>1</v>
      </c>
      <c r="Y4" s="1197">
        <v>1</v>
      </c>
      <c r="Z4" s="1197">
        <v>1</v>
      </c>
      <c r="AA4" s="59">
        <v>46133</v>
      </c>
      <c r="AB4" s="379">
        <v>46133</v>
      </c>
      <c r="AC4" s="1374"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3">
        <v>69110.8</v>
      </c>
      <c r="O5" s="791"/>
      <c r="P5" s="791">
        <v>69110.8</v>
      </c>
      <c r="Q5" s="20" t="s">
        <v>110</v>
      </c>
      <c r="R5" s="1363"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3">
        <v>99159.12</v>
      </c>
      <c r="O6" s="791"/>
      <c r="P6" s="791">
        <v>99159.12</v>
      </c>
      <c r="Q6" s="304" t="s">
        <v>110</v>
      </c>
      <c r="R6" s="1363"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2" t="s">
        <v>110</v>
      </c>
      <c r="R7" s="300" t="s">
        <v>38</v>
      </c>
      <c r="S7" s="502">
        <v>45898</v>
      </c>
      <c r="T7" s="671">
        <v>7022</v>
      </c>
      <c r="U7" s="333">
        <v>7002</v>
      </c>
      <c r="V7" s="3">
        <v>1</v>
      </c>
      <c r="W7" s="502">
        <v>45958</v>
      </c>
      <c r="X7" s="280">
        <v>1</v>
      </c>
      <c r="Y7" s="280">
        <v>1</v>
      </c>
      <c r="Z7" s="280">
        <v>1</v>
      </c>
      <c r="AA7" s="641">
        <v>46134</v>
      </c>
      <c r="AB7" s="641">
        <v>46134</v>
      </c>
      <c r="AC7" s="1375" t="s">
        <v>913</v>
      </c>
    </row>
    <row r="8" spans="1:29" ht="39.75" customHeight="1">
      <c r="A8" s="1256" t="s">
        <v>914</v>
      </c>
      <c r="B8" s="377" t="s">
        <v>34</v>
      </c>
      <c r="C8" s="1258">
        <v>46099</v>
      </c>
      <c r="D8" s="1259" t="s">
        <v>50</v>
      </c>
      <c r="E8" s="1259">
        <v>45959</v>
      </c>
      <c r="F8" s="1244" t="s">
        <v>55</v>
      </c>
      <c r="G8" s="1259" t="s">
        <v>915</v>
      </c>
      <c r="H8" s="1268">
        <v>69</v>
      </c>
      <c r="I8" s="1226" t="s">
        <v>774</v>
      </c>
      <c r="J8" s="1226" t="s">
        <v>30</v>
      </c>
      <c r="K8" s="1259">
        <v>45925</v>
      </c>
      <c r="L8" s="1266" t="s">
        <v>110</v>
      </c>
      <c r="M8" s="1434">
        <v>51632</v>
      </c>
      <c r="N8" s="423">
        <v>39035</v>
      </c>
      <c r="O8" s="791"/>
      <c r="P8" s="423">
        <v>39035</v>
      </c>
      <c r="Q8" s="1266" t="s">
        <v>110</v>
      </c>
      <c r="R8" s="1401" t="s">
        <v>38</v>
      </c>
      <c r="S8" s="1227">
        <v>45932</v>
      </c>
      <c r="T8" s="1228">
        <v>3997</v>
      </c>
      <c r="U8" s="1338">
        <v>3937</v>
      </c>
      <c r="V8" s="365">
        <f t="shared" ref="V8:V9" ca="1" si="0">IFERROR($W8/$V8, 0)</f>
        <v>0.98498874155616711</v>
      </c>
      <c r="W8" s="1227">
        <v>45960</v>
      </c>
      <c r="X8" s="1197">
        <v>1</v>
      </c>
      <c r="Y8" s="1197">
        <v>1</v>
      </c>
      <c r="Z8" s="1197">
        <v>1</v>
      </c>
      <c r="AA8" s="363">
        <v>46139</v>
      </c>
      <c r="AB8" s="363">
        <v>46139</v>
      </c>
      <c r="AC8" s="1246"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33">
        <v>47064</v>
      </c>
      <c r="N9" s="423">
        <v>43955</v>
      </c>
      <c r="O9" s="791"/>
      <c r="P9" s="423">
        <v>43955</v>
      </c>
      <c r="Q9" s="372" t="s">
        <v>110</v>
      </c>
      <c r="R9" s="1409"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2"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79" t="s">
        <v>110</v>
      </c>
      <c r="M11" s="1255">
        <v>68962</v>
      </c>
      <c r="N11" s="343">
        <v>53757</v>
      </c>
      <c r="O11" s="415"/>
      <c r="P11" s="343">
        <v>53757</v>
      </c>
      <c r="Q11" s="1322"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79" t="s">
        <v>110</v>
      </c>
      <c r="M12" s="1137">
        <v>66674.3</v>
      </c>
      <c r="N12" s="1334">
        <v>50364.3</v>
      </c>
      <c r="O12" s="929"/>
      <c r="P12" s="343">
        <v>50364.3</v>
      </c>
      <c r="Q12" s="304" t="s">
        <v>110</v>
      </c>
      <c r="R12" s="1363"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0" t="s">
        <v>30</v>
      </c>
      <c r="K13" s="682">
        <v>45903</v>
      </c>
      <c r="L13" s="372" t="s">
        <v>110</v>
      </c>
      <c r="M13" s="1135">
        <v>93666.75</v>
      </c>
      <c r="N13" s="343">
        <v>78401.25</v>
      </c>
      <c r="O13" s="1298"/>
      <c r="P13" s="1284">
        <v>78401.25</v>
      </c>
      <c r="Q13" s="1365"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19" t="s">
        <v>927</v>
      </c>
      <c r="B14" s="377" t="s">
        <v>34</v>
      </c>
      <c r="C14" s="1258">
        <v>46099</v>
      </c>
      <c r="D14" s="1259" t="s">
        <v>54</v>
      </c>
      <c r="E14" s="1259">
        <v>45975</v>
      </c>
      <c r="F14" s="1244" t="s">
        <v>51</v>
      </c>
      <c r="G14" s="1259" t="s">
        <v>928</v>
      </c>
      <c r="H14" s="1062">
        <v>48</v>
      </c>
      <c r="I14" s="1226" t="s">
        <v>774</v>
      </c>
      <c r="J14" s="1226" t="s">
        <v>30</v>
      </c>
      <c r="K14" s="360" t="s">
        <v>590</v>
      </c>
      <c r="L14" s="1266" t="s">
        <v>110</v>
      </c>
      <c r="M14" s="1433">
        <v>39064</v>
      </c>
      <c r="N14" s="423">
        <v>30327</v>
      </c>
      <c r="O14" s="791"/>
      <c r="P14" s="423">
        <v>30327</v>
      </c>
      <c r="Q14" s="372" t="s">
        <v>110</v>
      </c>
      <c r="R14" s="1401" t="s">
        <v>38</v>
      </c>
      <c r="S14" s="1227">
        <v>45932</v>
      </c>
      <c r="T14" s="1228">
        <v>2982</v>
      </c>
      <c r="U14" s="1418">
        <v>2970</v>
      </c>
      <c r="V14" s="1435">
        <f t="shared" ref="V14" ca="1" si="1">IFERROR($W14/$V14, 0)</f>
        <v>0.99597585513078468</v>
      </c>
      <c r="W14" s="1227">
        <v>46104</v>
      </c>
      <c r="X14" s="1197">
        <v>1</v>
      </c>
      <c r="Y14" s="1197">
        <v>1</v>
      </c>
      <c r="Z14" s="1197">
        <v>1</v>
      </c>
      <c r="AA14" s="363">
        <v>46140</v>
      </c>
      <c r="AB14" s="363">
        <v>46140</v>
      </c>
      <c r="AC14" s="1246"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38"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05">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4" t="s">
        <v>52</v>
      </c>
      <c r="E23" s="700">
        <v>46077</v>
      </c>
      <c r="F23" s="701" t="s">
        <v>53</v>
      </c>
      <c r="G23" s="1244" t="s">
        <v>951</v>
      </c>
      <c r="H23" s="702">
        <v>0</v>
      </c>
      <c r="I23" s="372" t="s">
        <v>774</v>
      </c>
      <c r="J23" s="1185" t="s">
        <v>30</v>
      </c>
      <c r="K23" s="360" t="s">
        <v>590</v>
      </c>
      <c r="L23" s="1185" t="s">
        <v>110</v>
      </c>
      <c r="M23" s="905">
        <v>73653.899999999994</v>
      </c>
      <c r="N23" s="905">
        <v>64828.9</v>
      </c>
      <c r="O23" s="934"/>
      <c r="P23" s="905">
        <v>64828.9</v>
      </c>
      <c r="Q23" s="1185" t="s">
        <v>110</v>
      </c>
      <c r="R23" s="694" t="s">
        <v>38</v>
      </c>
      <c r="S23" s="1227">
        <v>46077</v>
      </c>
      <c r="T23" s="1228">
        <v>6668</v>
      </c>
      <c r="U23" s="1229">
        <v>6668</v>
      </c>
      <c r="V23" s="365">
        <f ca="1">IFERROR($V23/$U23, 0)</f>
        <v>1</v>
      </c>
      <c r="W23" s="370">
        <v>46090</v>
      </c>
      <c r="X23" s="698">
        <v>1</v>
      </c>
      <c r="Y23" s="698">
        <v>0</v>
      </c>
      <c r="Z23" s="1230">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45">
        <v>1</v>
      </c>
      <c r="W25" s="370">
        <v>45952</v>
      </c>
      <c r="X25" s="280">
        <v>1</v>
      </c>
      <c r="Y25" s="280">
        <v>1</v>
      </c>
      <c r="Z25" s="280">
        <v>1</v>
      </c>
      <c r="AA25" s="370">
        <v>46008</v>
      </c>
      <c r="AB25" s="370">
        <v>46008</v>
      </c>
      <c r="AC25" s="1332"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28"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0">
        <v>0</v>
      </c>
      <c r="U33" s="364">
        <v>0</v>
      </c>
      <c r="V33" s="1219">
        <v>1</v>
      </c>
      <c r="W33" s="461">
        <v>46030</v>
      </c>
      <c r="X33" s="464">
        <v>0</v>
      </c>
      <c r="Y33" s="464">
        <v>0</v>
      </c>
      <c r="Z33" s="280">
        <v>0</v>
      </c>
      <c r="AA33" s="461">
        <v>46079</v>
      </c>
      <c r="AB33" s="461">
        <v>46079</v>
      </c>
      <c r="AC33" s="1329"/>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08">
        <v>45882</v>
      </c>
      <c r="T70" s="604">
        <v>4537</v>
      </c>
      <c r="U70" s="1218">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56" t="s">
        <v>1044</v>
      </c>
      <c r="B81" s="1280" t="s">
        <v>31</v>
      </c>
      <c r="C81" s="1258">
        <v>46010</v>
      </c>
      <c r="D81" s="1258" t="s">
        <v>1017</v>
      </c>
      <c r="E81" s="1258">
        <v>45974</v>
      </c>
      <c r="F81" s="1280" t="s">
        <v>57</v>
      </c>
      <c r="G81" s="1280" t="s">
        <v>1045</v>
      </c>
      <c r="H81" s="1226">
        <v>28</v>
      </c>
      <c r="I81" s="1237" t="s">
        <v>774</v>
      </c>
      <c r="J81" s="1226" t="s">
        <v>30</v>
      </c>
      <c r="K81" s="1258">
        <v>45972</v>
      </c>
      <c r="L81" s="1226" t="s">
        <v>110</v>
      </c>
      <c r="M81" s="1281">
        <v>27615.5</v>
      </c>
      <c r="N81" s="1281">
        <v>21572</v>
      </c>
      <c r="O81" s="1281">
        <v>6990.4</v>
      </c>
      <c r="P81" s="1281">
        <v>28562.400000000001</v>
      </c>
      <c r="Q81" s="1299" t="s">
        <v>110</v>
      </c>
      <c r="R81" s="1299" t="s">
        <v>38</v>
      </c>
      <c r="S81" s="1301">
        <v>45979</v>
      </c>
      <c r="T81" s="1229">
        <v>2027</v>
      </c>
      <c r="U81" s="1229">
        <v>2146</v>
      </c>
      <c r="V81" s="1282">
        <f>IFERROR($U81/$T81, 0)</f>
        <v>1.0587074494326592</v>
      </c>
      <c r="W81" s="1283">
        <v>45994</v>
      </c>
      <c r="X81" s="1197">
        <v>1</v>
      </c>
      <c r="Y81" s="280">
        <v>1</v>
      </c>
      <c r="Z81" s="1195">
        <v>1</v>
      </c>
      <c r="AA81" s="363">
        <v>46013</v>
      </c>
      <c r="AB81" s="363">
        <v>46064</v>
      </c>
      <c r="AC81" s="1246"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0">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2">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56" t="s">
        <v>1110</v>
      </c>
      <c r="B113" s="1280" t="s">
        <v>31</v>
      </c>
      <c r="C113" s="1258">
        <v>46073</v>
      </c>
      <c r="D113" s="1258" t="s">
        <v>994</v>
      </c>
      <c r="E113" s="1258">
        <v>46045</v>
      </c>
      <c r="F113" s="1280" t="s">
        <v>57</v>
      </c>
      <c r="G113" s="1280"/>
      <c r="H113" s="1226">
        <v>81</v>
      </c>
      <c r="I113" s="1237" t="s">
        <v>545</v>
      </c>
      <c r="J113" s="1226" t="s">
        <v>30</v>
      </c>
      <c r="K113" s="1258">
        <v>46027</v>
      </c>
      <c r="L113" s="1226" t="s">
        <v>110</v>
      </c>
      <c r="M113" s="1281">
        <v>53152.33</v>
      </c>
      <c r="N113" s="343">
        <v>52982.33</v>
      </c>
      <c r="O113" s="575"/>
      <c r="P113" s="343">
        <v>52982.33</v>
      </c>
      <c r="Q113" s="1226" t="s">
        <v>110</v>
      </c>
      <c r="R113" s="1401" t="s">
        <v>38</v>
      </c>
      <c r="S113" s="1283">
        <v>46027</v>
      </c>
      <c r="T113" s="1338">
        <v>3323</v>
      </c>
      <c r="U113" s="1229">
        <v>3445</v>
      </c>
      <c r="V113" s="3">
        <v>1.04</v>
      </c>
      <c r="W113" s="1227">
        <v>46056</v>
      </c>
      <c r="X113" s="1197">
        <v>1</v>
      </c>
      <c r="Y113" s="1197">
        <v>1</v>
      </c>
      <c r="Z113" s="1197">
        <v>1</v>
      </c>
      <c r="AA113" s="370">
        <v>46101</v>
      </c>
      <c r="AB113" s="363">
        <v>46101</v>
      </c>
      <c r="AC113" s="1246"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4">
        <v>0.95</v>
      </c>
      <c r="W118" s="21">
        <v>45895</v>
      </c>
      <c r="X118" s="7">
        <v>1</v>
      </c>
      <c r="Y118" s="7">
        <v>1</v>
      </c>
      <c r="Z118" s="900">
        <v>1</v>
      </c>
      <c r="AA118" s="21">
        <v>45932</v>
      </c>
      <c r="AB118" s="21">
        <v>45932</v>
      </c>
      <c r="AC118" s="1235"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36" t="s">
        <v>1129</v>
      </c>
      <c r="H123" s="362">
        <v>77</v>
      </c>
      <c r="I123" s="1237"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38">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1"/>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4">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09">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07" t="s">
        <v>110</v>
      </c>
      <c r="R131" s="1307"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07" t="s">
        <v>110</v>
      </c>
      <c r="R137" s="1307"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05">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295"/>
      <c r="P141" s="928">
        <v>27620.400000000001</v>
      </c>
      <c r="Q141" s="1215" t="s">
        <v>110</v>
      </c>
      <c r="R141" s="744" t="s">
        <v>38</v>
      </c>
      <c r="S141" s="1300">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06">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4"/>
      <c r="P144" s="343">
        <v>9904.1</v>
      </c>
      <c r="Q144" s="1289"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1"/>
      <c r="P145" s="343">
        <v>3228.9</v>
      </c>
      <c r="Q145" s="1317"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07"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36">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297"/>
      <c r="P150" s="343">
        <v>62844.55</v>
      </c>
      <c r="Q150" s="1336"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4">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37">
        <v>7741.4</v>
      </c>
      <c r="O152" s="1437"/>
      <c r="P152" s="1437">
        <v>7741.4</v>
      </c>
      <c r="Q152" s="128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4">
        <v>199293.1</v>
      </c>
      <c r="O154" s="951"/>
      <c r="P154" s="128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5" t="s">
        <v>110</v>
      </c>
      <c r="R155" s="744" t="s">
        <v>38</v>
      </c>
      <c r="S155" s="1300">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8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2" t="s">
        <v>38</v>
      </c>
      <c r="S159" s="127">
        <v>45873</v>
      </c>
      <c r="T159" s="1147">
        <v>1471</v>
      </c>
      <c r="U159" s="1113">
        <v>1437</v>
      </c>
      <c r="V159" s="129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2">
        <v>45876</v>
      </c>
      <c r="T160" s="333">
        <v>11700</v>
      </c>
      <c r="U160" s="1111">
        <v>11820</v>
      </c>
      <c r="V160" s="1381">
        <v>1.01</v>
      </c>
      <c r="W160" s="502">
        <v>45890</v>
      </c>
      <c r="X160" s="280">
        <v>1</v>
      </c>
      <c r="Y160" s="280">
        <v>1</v>
      </c>
      <c r="Z160" s="365">
        <v>1</v>
      </c>
      <c r="AA160" s="59">
        <v>45926</v>
      </c>
      <c r="AB160" s="59">
        <v>45926</v>
      </c>
      <c r="AC160" s="389" t="s">
        <v>1197</v>
      </c>
    </row>
    <row r="161" spans="1:29" ht="39.75" customHeight="1">
      <c r="A161" s="1335" t="s">
        <v>1198</v>
      </c>
      <c r="B161" s="1066" t="s">
        <v>40</v>
      </c>
      <c r="C161" s="360">
        <v>46111</v>
      </c>
      <c r="D161" s="366" t="s">
        <v>50</v>
      </c>
      <c r="E161" s="367">
        <v>46085</v>
      </c>
      <c r="F161" s="366" t="s">
        <v>53</v>
      </c>
      <c r="G161" s="701" t="s">
        <v>1199</v>
      </c>
      <c r="H161" s="999">
        <v>0</v>
      </c>
      <c r="I161" s="304" t="s">
        <v>774</v>
      </c>
      <c r="J161" s="748" t="s">
        <v>30</v>
      </c>
      <c r="K161" s="360" t="s">
        <v>590</v>
      </c>
      <c r="L161" s="748" t="s">
        <v>110</v>
      </c>
      <c r="M161" s="1376">
        <v>12316.35</v>
      </c>
      <c r="N161" s="343">
        <v>11751.85</v>
      </c>
      <c r="O161" s="575"/>
      <c r="P161" s="343">
        <v>11751.85</v>
      </c>
      <c r="Q161" s="936" t="s">
        <v>110</v>
      </c>
      <c r="R161" s="947" t="s">
        <v>38</v>
      </c>
      <c r="S161" s="996">
        <v>46086</v>
      </c>
      <c r="T161" s="333">
        <v>7</v>
      </c>
      <c r="U161" s="993">
        <v>7</v>
      </c>
      <c r="V161" s="3">
        <f ca="1">IFERROR($W161/$V161, 0)</f>
        <v>1</v>
      </c>
      <c r="W161" s="1377">
        <v>46106</v>
      </c>
      <c r="X161" s="817">
        <v>1</v>
      </c>
      <c r="Y161" s="817">
        <v>1</v>
      </c>
      <c r="Z161" s="817">
        <v>1</v>
      </c>
      <c r="AA161" s="363">
        <v>46134</v>
      </c>
      <c r="AB161" s="363">
        <v>46134</v>
      </c>
      <c r="AC161" s="1246"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76">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46" t="s">
        <v>1202</v>
      </c>
    </row>
    <row r="163" spans="1:29" ht="39.75" customHeight="1">
      <c r="A163" s="297" t="s">
        <v>1203</v>
      </c>
      <c r="B163" s="1066" t="s">
        <v>40</v>
      </c>
      <c r="C163" s="360">
        <v>46111</v>
      </c>
      <c r="D163" s="1244" t="s">
        <v>52</v>
      </c>
      <c r="E163" s="367">
        <v>46106</v>
      </c>
      <c r="F163" s="701" t="s">
        <v>51</v>
      </c>
      <c r="G163" s="701" t="s">
        <v>1204</v>
      </c>
      <c r="H163" s="999">
        <v>0</v>
      </c>
      <c r="I163" s="304" t="s">
        <v>774</v>
      </c>
      <c r="J163" s="748" t="s">
        <v>30</v>
      </c>
      <c r="K163" s="360" t="s">
        <v>590</v>
      </c>
      <c r="L163" s="748" t="s">
        <v>110</v>
      </c>
      <c r="M163" s="1376">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46"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76">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46"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76">
        <v>16760.150000000001</v>
      </c>
      <c r="N165" s="343">
        <v>14572.65</v>
      </c>
      <c r="O165" s="934">
        <v>3931.15</v>
      </c>
      <c r="P165" s="1376">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76">
        <v>14178.2</v>
      </c>
      <c r="N166" s="423">
        <v>12286.2</v>
      </c>
      <c r="O166" s="423">
        <v>1892</v>
      </c>
      <c r="P166" s="1376">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89"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8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18">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0">
        <v>46027</v>
      </c>
      <c r="T231" s="5">
        <v>5699</v>
      </c>
      <c r="U231" s="724">
        <v>5669</v>
      </c>
      <c r="V231" s="79">
        <v>0.99</v>
      </c>
      <c r="W231" s="719">
        <v>46034</v>
      </c>
      <c r="X231" s="280">
        <v>1</v>
      </c>
      <c r="Y231" s="280">
        <v>1</v>
      </c>
      <c r="Z231" s="280">
        <v>1</v>
      </c>
      <c r="AA231" s="719">
        <v>46052</v>
      </c>
      <c r="AB231" s="363">
        <v>46141</v>
      </c>
      <c r="AC231" s="1278"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0">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15" t="s">
        <v>110</v>
      </c>
      <c r="R233" s="744" t="s">
        <v>38</v>
      </c>
      <c r="S233" s="1300">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3">
        <v>58944.5</v>
      </c>
      <c r="O234" s="575"/>
      <c r="P234" s="1313">
        <v>58944.5</v>
      </c>
      <c r="Q234" s="702" t="s">
        <v>110</v>
      </c>
      <c r="R234" s="744" t="s">
        <v>38</v>
      </c>
      <c r="S234" s="1300">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0">
        <v>46027</v>
      </c>
      <c r="T235" s="5">
        <v>7145</v>
      </c>
      <c r="U235" s="1326">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0">
        <v>46027</v>
      </c>
      <c r="T236" s="5">
        <v>7341</v>
      </c>
      <c r="U236" s="1327">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16" t="s">
        <v>38</v>
      </c>
      <c r="S237" s="1300">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299" t="s">
        <v>38</v>
      </c>
      <c r="S238" s="1301">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85" t="s">
        <v>110</v>
      </c>
      <c r="R240" s="1302"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1"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3">
        <v>78956.5</v>
      </c>
      <c r="O248" s="555"/>
      <c r="P248" s="1313">
        <v>78956.5</v>
      </c>
      <c r="Q248" s="1315" t="s">
        <v>110</v>
      </c>
      <c r="R248" s="744" t="s">
        <v>38</v>
      </c>
      <c r="S248" s="1300">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3"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3">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3"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3">
        <v>45964</v>
      </c>
      <c r="T256" s="724">
        <v>6981</v>
      </c>
      <c r="U256" s="724">
        <v>6963</v>
      </c>
      <c r="V256" s="3">
        <v>1</v>
      </c>
      <c r="W256" s="719">
        <v>45981</v>
      </c>
      <c r="X256" s="280">
        <v>1</v>
      </c>
      <c r="Y256" s="280">
        <v>1</v>
      </c>
      <c r="Z256" s="280">
        <v>1</v>
      </c>
      <c r="AA256" s="59">
        <v>46024</v>
      </c>
      <c r="AB256" s="363">
        <v>46118</v>
      </c>
      <c r="AC256" s="1223"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3"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3">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3">
        <v>45964</v>
      </c>
      <c r="T259" s="724">
        <v>6739</v>
      </c>
      <c r="U259" s="724">
        <v>6739</v>
      </c>
      <c r="V259" s="3">
        <v>1</v>
      </c>
      <c r="W259" s="719">
        <v>46008</v>
      </c>
      <c r="X259" s="280">
        <v>1</v>
      </c>
      <c r="Y259" s="280">
        <v>1</v>
      </c>
      <c r="Z259" s="280">
        <v>1</v>
      </c>
      <c r="AA259" s="363">
        <v>46053</v>
      </c>
      <c r="AB259" s="363">
        <v>46146</v>
      </c>
      <c r="AC259" s="1223"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3">
        <v>45964</v>
      </c>
      <c r="T260" s="724">
        <v>6577</v>
      </c>
      <c r="U260" s="724">
        <v>6577</v>
      </c>
      <c r="V260" s="3">
        <v>1</v>
      </c>
      <c r="W260" s="719">
        <v>46000</v>
      </c>
      <c r="X260" s="737">
        <v>1</v>
      </c>
      <c r="Y260" s="737">
        <v>1</v>
      </c>
      <c r="Z260" s="280">
        <v>1</v>
      </c>
      <c r="AA260" s="719">
        <v>46048</v>
      </c>
      <c r="AB260" s="363">
        <v>46146</v>
      </c>
      <c r="AC260" s="1278"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3">
        <v>45964</v>
      </c>
      <c r="T261" s="724">
        <v>6965</v>
      </c>
      <c r="U261" s="724">
        <v>6758</v>
      </c>
      <c r="V261" s="3">
        <v>0.97</v>
      </c>
      <c r="W261" s="719">
        <v>45999</v>
      </c>
      <c r="X261" s="280">
        <v>1</v>
      </c>
      <c r="Y261" s="280">
        <v>1</v>
      </c>
      <c r="Z261" s="280">
        <v>1</v>
      </c>
      <c r="AA261" s="719">
        <v>46048</v>
      </c>
      <c r="AB261" s="373" t="s">
        <v>933</v>
      </c>
      <c r="AC261" s="1223"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15" t="s">
        <v>110</v>
      </c>
      <c r="R262" s="744" t="s">
        <v>38</v>
      </c>
      <c r="S262" s="1303">
        <v>45964</v>
      </c>
      <c r="T262" s="724">
        <v>7319</v>
      </c>
      <c r="U262" s="724">
        <v>7319</v>
      </c>
      <c r="V262" s="3">
        <v>1</v>
      </c>
      <c r="W262" s="719">
        <v>46000</v>
      </c>
      <c r="X262" s="280">
        <v>1</v>
      </c>
      <c r="Y262" s="280">
        <v>1</v>
      </c>
      <c r="Z262" s="280">
        <v>1</v>
      </c>
      <c r="AA262" s="59">
        <v>46034</v>
      </c>
      <c r="AB262" s="363">
        <v>46120</v>
      </c>
      <c r="AC262" s="1223"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3">
        <v>69227.5</v>
      </c>
      <c r="O263" s="555"/>
      <c r="P263" s="1313">
        <v>69227.5</v>
      </c>
      <c r="Q263" s="1315" t="s">
        <v>110</v>
      </c>
      <c r="R263" s="744" t="s">
        <v>38</v>
      </c>
      <c r="S263" s="1303">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15" t="s">
        <v>110</v>
      </c>
      <c r="R264" s="744" t="s">
        <v>38</v>
      </c>
      <c r="S264" s="1304">
        <v>45987</v>
      </c>
      <c r="T264" s="724">
        <v>6218</v>
      </c>
      <c r="U264" s="724">
        <v>6218</v>
      </c>
      <c r="V264" s="3">
        <v>1</v>
      </c>
      <c r="W264" s="719">
        <v>46386</v>
      </c>
      <c r="X264" s="280">
        <v>1</v>
      </c>
      <c r="Y264" s="280">
        <v>1</v>
      </c>
      <c r="Z264" s="280">
        <v>1</v>
      </c>
      <c r="AA264" s="719">
        <v>46052</v>
      </c>
      <c r="AB264" s="363">
        <v>46120</v>
      </c>
      <c r="AC264" s="1278"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15" t="s">
        <v>110</v>
      </c>
      <c r="R265" s="744" t="s">
        <v>38</v>
      </c>
      <c r="S265" s="1303">
        <v>45987</v>
      </c>
      <c r="T265" s="1271">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3">
        <v>54793.5</v>
      </c>
      <c r="O266" s="555"/>
      <c r="P266" s="1313">
        <v>54793.5</v>
      </c>
      <c r="Q266" s="1315" t="s">
        <v>110</v>
      </c>
      <c r="R266" s="744" t="s">
        <v>38</v>
      </c>
      <c r="S266" s="1303">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4">
        <v>58248</v>
      </c>
      <c r="O267" s="575"/>
      <c r="P267" s="1314">
        <v>58248</v>
      </c>
      <c r="Q267" s="702" t="s">
        <v>110</v>
      </c>
      <c r="R267" s="744" t="s">
        <v>38</v>
      </c>
      <c r="S267" s="1303">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15" t="s">
        <v>110</v>
      </c>
      <c r="R268" s="744" t="s">
        <v>38</v>
      </c>
      <c r="S268" s="1303">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15" t="s">
        <v>110</v>
      </c>
      <c r="R269" s="744" t="s">
        <v>38</v>
      </c>
      <c r="S269" s="1303">
        <v>45961</v>
      </c>
      <c r="T269" s="724">
        <v>4140</v>
      </c>
      <c r="U269" s="724">
        <v>4140</v>
      </c>
      <c r="V269" s="3">
        <v>1</v>
      </c>
      <c r="W269" s="719">
        <v>45974</v>
      </c>
      <c r="X269" s="737">
        <v>1</v>
      </c>
      <c r="Y269" s="280">
        <v>1</v>
      </c>
      <c r="Z269" s="280">
        <v>1</v>
      </c>
      <c r="AA269" s="719">
        <v>46040</v>
      </c>
      <c r="AB269" s="373" t="s">
        <v>933</v>
      </c>
      <c r="AC269" s="1223" t="s">
        <v>1366</v>
      </c>
      <c r="AD269" s="794"/>
      <c r="AE269" s="794"/>
      <c r="AF269" s="957"/>
    </row>
    <row r="270" spans="1:32" ht="39.75" customHeight="1">
      <c r="A270" s="600"/>
      <c r="B270" s="1157"/>
      <c r="C270" s="598"/>
      <c r="D270" s="649"/>
      <c r="E270" s="598"/>
      <c r="F270" s="600"/>
      <c r="G270" s="653"/>
      <c r="H270" s="1269"/>
      <c r="I270" s="577"/>
      <c r="J270" s="572"/>
      <c r="K270" s="24"/>
      <c r="L270" s="572"/>
      <c r="M270" s="1270"/>
      <c r="N270" s="949"/>
      <c r="O270" s="949"/>
      <c r="P270" s="640"/>
      <c r="Q270" s="20"/>
      <c r="R270" s="1302"/>
      <c r="S270" s="1272"/>
      <c r="T270" s="644"/>
      <c r="U270" s="44"/>
      <c r="V270" s="1219"/>
      <c r="W270" s="127"/>
      <c r="X270" s="7"/>
      <c r="Y270" s="7"/>
      <c r="Z270" s="7"/>
      <c r="AA270" s="379"/>
      <c r="AB270" s="379"/>
      <c r="AC270" s="802"/>
      <c r="AD270" s="794"/>
      <c r="AE270" s="794"/>
      <c r="AF270" s="957"/>
    </row>
    <row r="271" spans="1:32" ht="39.75" customHeight="1">
      <c r="A271" s="127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18"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18"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89" t="s">
        <v>110</v>
      </c>
      <c r="R279" s="1318" t="s">
        <v>38</v>
      </c>
      <c r="S279" s="595">
        <v>45960</v>
      </c>
      <c r="T279" s="631">
        <v>294</v>
      </c>
      <c r="U279" s="687">
        <v>321</v>
      </c>
      <c r="V279" s="466">
        <f>IFERROR($U279/$T279, 0)</f>
        <v>1.0918367346938775</v>
      </c>
      <c r="W279" s="462">
        <v>45979</v>
      </c>
      <c r="X279" s="464">
        <v>1</v>
      </c>
      <c r="Y279" s="464">
        <v>1</v>
      </c>
      <c r="Z279" s="464">
        <v>1</v>
      </c>
      <c r="AA279" s="37" t="s">
        <v>933</v>
      </c>
      <c r="AB279" s="255" t="s">
        <v>933</v>
      </c>
      <c r="AC279" s="1235"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18"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1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89" t="s">
        <v>110</v>
      </c>
      <c r="R282" s="131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18"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1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47">
        <v>123587.5</v>
      </c>
      <c r="N285" s="924"/>
      <c r="O285" s="934"/>
      <c r="P285" s="1247">
        <v>123587.5</v>
      </c>
      <c r="Q285" s="994" t="s">
        <v>110</v>
      </c>
      <c r="R285" s="1320" t="s">
        <v>38</v>
      </c>
      <c r="S285" s="1324">
        <v>46008</v>
      </c>
      <c r="T285" s="997">
        <v>5450</v>
      </c>
      <c r="U285" s="1241">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1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1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1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1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297"/>
      <c r="O290" s="555"/>
      <c r="P290" s="346">
        <v>12695</v>
      </c>
      <c r="Q290" s="1336" t="s">
        <v>110</v>
      </c>
      <c r="R290" s="1318"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297"/>
      <c r="O291" s="555"/>
      <c r="P291" s="626">
        <v>23436.55</v>
      </c>
      <c r="Q291" s="1337" t="s">
        <v>110</v>
      </c>
      <c r="R291" s="1318" t="s">
        <v>38</v>
      </c>
      <c r="S291" s="620">
        <v>45817</v>
      </c>
      <c r="T291" s="463">
        <v>1769</v>
      </c>
      <c r="U291" s="687">
        <v>1044</v>
      </c>
      <c r="V291" s="29">
        <f>IFERROR(Table5[[#This Row],[Actual Redline Completed Footage UG]]/Table5[[#This Row],[Footage UG]], 0)</f>
        <v>0.5901639344262295</v>
      </c>
      <c r="W291" s="595">
        <v>45831</v>
      </c>
      <c r="X291" s="902">
        <v>1</v>
      </c>
      <c r="Y291" s="1253">
        <v>1</v>
      </c>
      <c r="Z291" s="1253">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1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18"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18"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5" t="s">
        <v>110</v>
      </c>
      <c r="R295" s="131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35" t="s">
        <v>1407</v>
      </c>
      <c r="B296" s="1340" t="s">
        <v>41</v>
      </c>
      <c r="C296" s="299">
        <v>46081</v>
      </c>
      <c r="D296" s="1244" t="s">
        <v>1382</v>
      </c>
      <c r="E296" s="1279">
        <v>46059</v>
      </c>
      <c r="F296" s="1341" t="s">
        <v>51</v>
      </c>
      <c r="G296" s="1341"/>
      <c r="H296" s="1299">
        <v>171</v>
      </c>
      <c r="I296" s="1342" t="s">
        <v>774</v>
      </c>
      <c r="J296" s="1299" t="s">
        <v>36</v>
      </c>
      <c r="K296" s="1343">
        <v>46062</v>
      </c>
      <c r="L296" s="1185" t="s">
        <v>110</v>
      </c>
      <c r="M296" s="1344">
        <v>160211</v>
      </c>
      <c r="N296" s="41"/>
      <c r="O296" s="575"/>
      <c r="P296" s="1344">
        <v>160211</v>
      </c>
      <c r="Q296" s="1186" t="s">
        <v>110</v>
      </c>
      <c r="R296" s="1345" t="s">
        <v>38</v>
      </c>
      <c r="S296" s="1346">
        <v>46062</v>
      </c>
      <c r="T296" s="1347">
        <v>10731</v>
      </c>
      <c r="U296" s="1348">
        <v>10731</v>
      </c>
      <c r="V296" s="79">
        <f>IFERROR(Table5[[#This Row],[Actual Redline Completed Footage UG]]/Table5[[#This Row],[Footage UG]], 0)</f>
        <v>1</v>
      </c>
      <c r="W296" s="1378">
        <v>46070</v>
      </c>
      <c r="X296" s="1349">
        <v>1</v>
      </c>
      <c r="Y296" s="1349">
        <v>1</v>
      </c>
      <c r="Z296" s="1349">
        <v>1</v>
      </c>
      <c r="AA296" s="363">
        <v>46118</v>
      </c>
      <c r="AB296" s="363">
        <v>46140</v>
      </c>
      <c r="AC296" s="1240"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296"/>
      <c r="P297" s="1151">
        <v>1295</v>
      </c>
      <c r="Q297" s="1322" t="s">
        <v>110</v>
      </c>
      <c r="R297" s="1318"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89" t="s">
        <v>110</v>
      </c>
      <c r="R298" s="1318"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1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297"/>
      <c r="P300" s="573">
        <v>71979</v>
      </c>
      <c r="Q300" s="1322" t="s">
        <v>110</v>
      </c>
      <c r="R300" s="131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3" t="s">
        <v>110</v>
      </c>
      <c r="R301" s="1318"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18"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19"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89" t="s">
        <v>110</v>
      </c>
      <c r="R304" s="131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1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18"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1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1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56" t="s">
        <v>517</v>
      </c>
      <c r="B309" s="1257" t="s">
        <v>28</v>
      </c>
      <c r="C309" s="1258">
        <v>46048</v>
      </c>
      <c r="D309" s="1258" t="s">
        <v>1415</v>
      </c>
      <c r="E309" s="1259">
        <v>45748</v>
      </c>
      <c r="F309" s="1260" t="s">
        <v>59</v>
      </c>
      <c r="G309" s="1244" t="s">
        <v>1425</v>
      </c>
      <c r="H309" s="1185">
        <v>0</v>
      </c>
      <c r="I309" s="1185" t="s">
        <v>774</v>
      </c>
      <c r="J309" s="1226" t="s">
        <v>30</v>
      </c>
      <c r="K309" s="1259">
        <v>45742</v>
      </c>
      <c r="L309" s="1226" t="s">
        <v>110</v>
      </c>
      <c r="M309" s="1261">
        <v>13442.35</v>
      </c>
      <c r="N309" s="555"/>
      <c r="O309" s="575"/>
      <c r="P309" s="1261">
        <v>13442.35</v>
      </c>
      <c r="Q309" s="1226" t="s">
        <v>110</v>
      </c>
      <c r="R309" s="1321" t="s">
        <v>38</v>
      </c>
      <c r="S309" s="1325">
        <v>46027</v>
      </c>
      <c r="T309" s="1262">
        <v>831</v>
      </c>
      <c r="U309" s="1265">
        <v>910</v>
      </c>
      <c r="V309" s="3">
        <f>IFERROR(Table5[[#This Row],[Actual Redline Completed Footage UG]]/Table5[[#This Row],[Footage UG]], 0)</f>
        <v>1.095066185318893</v>
      </c>
      <c r="W309" s="1227">
        <v>46034</v>
      </c>
      <c r="X309" s="1197">
        <v>0</v>
      </c>
      <c r="Y309" s="1197">
        <v>0</v>
      </c>
      <c r="Z309" s="1263">
        <v>0</v>
      </c>
      <c r="AA309" s="373" t="s">
        <v>933</v>
      </c>
      <c r="AB309" s="373" t="s">
        <v>933</v>
      </c>
      <c r="AC309" s="1264"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18"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18"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89" t="s">
        <v>110</v>
      </c>
      <c r="R312" s="1318"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1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89" t="s">
        <v>110</v>
      </c>
      <c r="R314" s="131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15" t="s">
        <v>110</v>
      </c>
      <c r="R315" s="1319" t="s">
        <v>38</v>
      </c>
      <c r="S315" s="130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1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89" t="s">
        <v>110</v>
      </c>
      <c r="R317" s="131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19" t="s">
        <v>38</v>
      </c>
      <c r="S318" s="130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2"/>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2"/>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3"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2"/>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4"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4" t="s">
        <v>1767</v>
      </c>
      <c r="G2806" t="s">
        <v>1465</v>
      </c>
    </row>
    <row r="2807" spans="1:7">
      <c r="A2807" s="244" t="s">
        <v>1007</v>
      </c>
      <c r="B2807" s="244" t="s">
        <v>1468</v>
      </c>
      <c r="C2807" s="23">
        <v>46100</v>
      </c>
      <c r="E2807" s="74">
        <v>679</v>
      </c>
      <c r="F2807" s="240"/>
      <c r="G2807" t="s">
        <v>1465</v>
      </c>
    </row>
    <row r="2808" spans="1:7">
      <c r="A2808" s="1220" t="s">
        <v>829</v>
      </c>
      <c r="B2808" s="1220" t="s">
        <v>58</v>
      </c>
      <c r="C2808" s="23">
        <v>46100</v>
      </c>
      <c r="D2808" s="11">
        <v>646</v>
      </c>
      <c r="G2808" t="s">
        <v>1465</v>
      </c>
    </row>
    <row r="2809" spans="1:7">
      <c r="A2809" s="1221" t="s">
        <v>950</v>
      </c>
      <c r="B2809" s="1221" t="s">
        <v>52</v>
      </c>
      <c r="C2809" s="23">
        <v>46100</v>
      </c>
      <c r="D2809" s="89">
        <v>1766</v>
      </c>
      <c r="F2809" s="11" t="s">
        <v>1968</v>
      </c>
      <c r="G2809" t="s">
        <v>1465</v>
      </c>
    </row>
    <row r="2810" spans="1:7">
      <c r="A2810" s="1221" t="s">
        <v>941</v>
      </c>
      <c r="B2810" s="1221" t="s">
        <v>54</v>
      </c>
      <c r="C2810" s="23">
        <v>46100</v>
      </c>
      <c r="D2810" s="11">
        <v>287</v>
      </c>
      <c r="F2810" s="11" t="s">
        <v>2511</v>
      </c>
      <c r="G2810" t="s">
        <v>1465</v>
      </c>
    </row>
    <row r="2811" spans="1:7">
      <c r="A2811" s="1222" t="s">
        <v>1200</v>
      </c>
      <c r="B2811" s="1221" t="s">
        <v>52</v>
      </c>
      <c r="C2811" s="23">
        <v>46100</v>
      </c>
      <c r="D2811" s="89">
        <v>1412</v>
      </c>
      <c r="G2811" t="s">
        <v>1465</v>
      </c>
    </row>
    <row r="2812" spans="1:7">
      <c r="A2812" s="1221" t="s">
        <v>904</v>
      </c>
      <c r="B2812" s="1221" t="s">
        <v>2384</v>
      </c>
      <c r="C2812" s="23">
        <v>46100</v>
      </c>
      <c r="E2812" s="250">
        <v>1678</v>
      </c>
      <c r="F2812" s="11" t="s">
        <v>2512</v>
      </c>
      <c r="G2812" t="s">
        <v>1465</v>
      </c>
    </row>
    <row r="2813" spans="1:7">
      <c r="A2813" s="1221" t="s">
        <v>956</v>
      </c>
      <c r="B2813" s="1221" t="s">
        <v>2384</v>
      </c>
      <c r="C2813" s="23">
        <v>46100</v>
      </c>
      <c r="E2813" s="74">
        <v>318</v>
      </c>
      <c r="F2813" s="1224" t="s">
        <v>2513</v>
      </c>
      <c r="G2813" t="s">
        <v>1465</v>
      </c>
    </row>
    <row r="2814" spans="1:7">
      <c r="A2814" s="1221" t="s">
        <v>904</v>
      </c>
      <c r="B2814" s="1221" t="s">
        <v>52</v>
      </c>
      <c r="C2814" s="23">
        <v>46100</v>
      </c>
      <c r="F2814" s="1225" t="s">
        <v>2514</v>
      </c>
      <c r="G2814" t="s">
        <v>1465</v>
      </c>
    </row>
    <row r="2815" spans="1:7">
      <c r="A2815" s="240" t="s">
        <v>1530</v>
      </c>
      <c r="B2815" s="240" t="s">
        <v>62</v>
      </c>
      <c r="C2815" s="23">
        <v>46100</v>
      </c>
      <c r="F2815" s="240" t="s">
        <v>1744</v>
      </c>
      <c r="G2815" t="s">
        <v>1465</v>
      </c>
    </row>
    <row r="2816" spans="1:7">
      <c r="A2816" s="1221" t="s">
        <v>950</v>
      </c>
      <c r="B2816" s="1221" t="s">
        <v>52</v>
      </c>
      <c r="C2816" s="23">
        <v>46101</v>
      </c>
      <c r="D2816" s="11">
        <v>41</v>
      </c>
      <c r="F2816" s="11" t="s">
        <v>1911</v>
      </c>
      <c r="G2816" t="s">
        <v>1465</v>
      </c>
    </row>
    <row r="2817" spans="1:7">
      <c r="A2817" s="1220" t="s">
        <v>829</v>
      </c>
      <c r="B2817" s="1220" t="s">
        <v>58</v>
      </c>
      <c r="C2817" s="23">
        <v>46101</v>
      </c>
      <c r="D2817" s="11">
        <v>212</v>
      </c>
      <c r="G2817" t="s">
        <v>1465</v>
      </c>
    </row>
    <row r="2818" spans="1:7">
      <c r="A2818" s="1222" t="s">
        <v>1200</v>
      </c>
      <c r="B2818" s="1221"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2" t="s">
        <v>829</v>
      </c>
      <c r="B2820" s="1232" t="s">
        <v>58</v>
      </c>
      <c r="C2820" s="23">
        <v>46104</v>
      </c>
      <c r="D2820" s="11">
        <v>225</v>
      </c>
      <c r="G2820" t="s">
        <v>1465</v>
      </c>
    </row>
    <row r="2821" spans="1:7">
      <c r="A2821" s="1233" t="s">
        <v>938</v>
      </c>
      <c r="B2821" s="1233" t="s">
        <v>54</v>
      </c>
      <c r="C2821" s="23">
        <v>46104</v>
      </c>
      <c r="F2821" s="1225" t="s">
        <v>1767</v>
      </c>
      <c r="G2821" t="s">
        <v>1465</v>
      </c>
    </row>
    <row r="2822" spans="1:7">
      <c r="A2822" s="1233" t="s">
        <v>941</v>
      </c>
      <c r="B2822" s="1233" t="s">
        <v>54</v>
      </c>
      <c r="C2822" s="23">
        <v>46104</v>
      </c>
      <c r="F2822" s="1225" t="s">
        <v>1767</v>
      </c>
      <c r="G2822" t="s">
        <v>1465</v>
      </c>
    </row>
    <row r="2823" spans="1:7">
      <c r="A2823" s="178" t="s">
        <v>927</v>
      </c>
      <c r="B2823" s="1233" t="s">
        <v>54</v>
      </c>
      <c r="C2823" s="23">
        <v>46104</v>
      </c>
      <c r="D2823" s="11">
        <v>735</v>
      </c>
      <c r="G2823" t="s">
        <v>1465</v>
      </c>
    </row>
    <row r="2824" spans="1:7">
      <c r="A2824" s="1220" t="s">
        <v>829</v>
      </c>
      <c r="B2824" s="1220" t="s">
        <v>58</v>
      </c>
      <c r="C2824" s="23">
        <v>46105</v>
      </c>
      <c r="D2824" s="11">
        <v>135</v>
      </c>
      <c r="G2824" t="s">
        <v>1465</v>
      </c>
    </row>
    <row r="2825" spans="1:7">
      <c r="A2825" s="1221" t="s">
        <v>1534</v>
      </c>
      <c r="B2825" s="1221" t="s">
        <v>1468</v>
      </c>
      <c r="C2825" s="23">
        <v>46105</v>
      </c>
      <c r="D2825" s="11">
        <v>513</v>
      </c>
      <c r="G2825" t="s">
        <v>1465</v>
      </c>
    </row>
    <row r="2826" spans="1:7">
      <c r="A2826" s="1221" t="s">
        <v>830</v>
      </c>
      <c r="B2826" s="1221" t="s">
        <v>2516</v>
      </c>
      <c r="C2826" s="23">
        <v>46105</v>
      </c>
      <c r="F2826" s="1225" t="s">
        <v>1744</v>
      </c>
      <c r="G2826" t="s">
        <v>1465</v>
      </c>
    </row>
    <row r="2827" spans="1:7">
      <c r="A2827" s="1221" t="s">
        <v>927</v>
      </c>
      <c r="B2827" s="1221"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0" t="s">
        <v>829</v>
      </c>
      <c r="B2830" s="1220" t="s">
        <v>58</v>
      </c>
      <c r="C2830" s="23">
        <v>46106</v>
      </c>
      <c r="D2830" s="11">
        <v>278</v>
      </c>
      <c r="F2830" s="11" t="s">
        <v>2518</v>
      </c>
      <c r="G2830" t="s">
        <v>1465</v>
      </c>
    </row>
    <row r="2831" spans="1:7">
      <c r="A2831" s="1221" t="s">
        <v>927</v>
      </c>
      <c r="B2831" s="1221" t="s">
        <v>54</v>
      </c>
      <c r="C2831" s="23">
        <v>46106</v>
      </c>
      <c r="D2831" s="11">
        <v>897</v>
      </c>
      <c r="F2831" s="11" t="s">
        <v>2118</v>
      </c>
      <c r="G2831" t="s">
        <v>1465</v>
      </c>
    </row>
    <row r="2832" spans="1:7">
      <c r="A2832" s="1221" t="s">
        <v>950</v>
      </c>
      <c r="B2832" s="1221" t="s">
        <v>2384</v>
      </c>
      <c r="C2832" s="23">
        <v>46106</v>
      </c>
      <c r="E2832" s="250">
        <v>8226</v>
      </c>
      <c r="F2832" s="11" t="s">
        <v>2519</v>
      </c>
      <c r="G2832" t="s">
        <v>1465</v>
      </c>
    </row>
    <row r="2833" spans="1:7">
      <c r="A2833" s="1221" t="s">
        <v>829</v>
      </c>
      <c r="B2833" s="1221" t="s">
        <v>1468</v>
      </c>
      <c r="C2833" s="23">
        <v>46106</v>
      </c>
      <c r="D2833" s="11">
        <v>216</v>
      </c>
      <c r="G2833" t="s">
        <v>1465</v>
      </c>
    </row>
    <row r="2834" spans="1:7">
      <c r="A2834" s="1221" t="s">
        <v>1200</v>
      </c>
      <c r="B2834" s="1221" t="s">
        <v>52</v>
      </c>
      <c r="C2834" s="23">
        <v>46106</v>
      </c>
      <c r="D2834" s="89">
        <v>2020</v>
      </c>
      <c r="G2834" t="s">
        <v>1465</v>
      </c>
    </row>
    <row r="2835" spans="1:7">
      <c r="A2835" s="1221" t="s">
        <v>1205</v>
      </c>
      <c r="B2835" s="1221" t="s">
        <v>1468</v>
      </c>
      <c r="C2835" s="23">
        <v>46106</v>
      </c>
      <c r="F2835" s="11" t="s">
        <v>1744</v>
      </c>
      <c r="G2835" t="s">
        <v>1465</v>
      </c>
    </row>
    <row r="2836" spans="1:7">
      <c r="A2836" s="1221" t="s">
        <v>1198</v>
      </c>
      <c r="B2836" s="1221" t="s">
        <v>1468</v>
      </c>
      <c r="C2836" s="23">
        <v>46106</v>
      </c>
      <c r="D2836" s="11">
        <v>7</v>
      </c>
      <c r="F2836" s="11" t="s">
        <v>1596</v>
      </c>
      <c r="G2836" t="s">
        <v>1465</v>
      </c>
    </row>
    <row r="2837" spans="1:7">
      <c r="A2837" s="1221" t="s">
        <v>830</v>
      </c>
      <c r="B2837" s="1221" t="s">
        <v>2520</v>
      </c>
      <c r="C2837" s="23">
        <v>46106</v>
      </c>
      <c r="D2837" s="11">
        <v>172</v>
      </c>
      <c r="G2837" t="s">
        <v>1465</v>
      </c>
    </row>
    <row r="2838" spans="1:7">
      <c r="A2838" s="240" t="s">
        <v>510</v>
      </c>
      <c r="B2838" s="1221" t="s">
        <v>1468</v>
      </c>
      <c r="C2838" s="23">
        <v>46107</v>
      </c>
      <c r="E2838" s="250">
        <v>2676</v>
      </c>
      <c r="G2838" t="s">
        <v>1465</v>
      </c>
    </row>
    <row r="2839" spans="1:7">
      <c r="A2839" s="1220" t="s">
        <v>829</v>
      </c>
      <c r="B2839" s="1220" t="s">
        <v>58</v>
      </c>
      <c r="C2839" s="23">
        <v>46107</v>
      </c>
      <c r="D2839" s="11">
        <v>333</v>
      </c>
      <c r="G2839" t="s">
        <v>1465</v>
      </c>
    </row>
    <row r="2840" spans="1:7">
      <c r="A2840" s="1221" t="s">
        <v>914</v>
      </c>
      <c r="B2840" s="1221" t="s">
        <v>54</v>
      </c>
      <c r="C2840" s="23">
        <v>46107</v>
      </c>
      <c r="D2840" s="11">
        <v>438</v>
      </c>
      <c r="G2840" t="s">
        <v>1465</v>
      </c>
    </row>
    <row r="2841" spans="1:7">
      <c r="A2841" s="1221" t="s">
        <v>927</v>
      </c>
      <c r="B2841" s="1221" t="s">
        <v>54</v>
      </c>
      <c r="C2841" s="23">
        <v>46107</v>
      </c>
      <c r="D2841" s="11">
        <v>583</v>
      </c>
      <c r="F2841" s="11" t="s">
        <v>2521</v>
      </c>
      <c r="G2841" t="s">
        <v>1465</v>
      </c>
    </row>
    <row r="2842" spans="1:7">
      <c r="A2842" s="1221" t="s">
        <v>1200</v>
      </c>
      <c r="B2842" s="1221" t="s">
        <v>52</v>
      </c>
      <c r="C2842" s="23">
        <v>46107</v>
      </c>
      <c r="D2842" s="89">
        <v>1855</v>
      </c>
      <c r="G2842" t="s">
        <v>1465</v>
      </c>
    </row>
    <row r="2843" spans="1:7">
      <c r="A2843" s="178" t="s">
        <v>1211</v>
      </c>
      <c r="B2843" s="1233" t="s">
        <v>1468</v>
      </c>
      <c r="C2843" s="23">
        <v>46107</v>
      </c>
      <c r="D2843" s="11">
        <v>265</v>
      </c>
      <c r="G2843" t="s">
        <v>1465</v>
      </c>
    </row>
    <row r="2844" spans="1:7">
      <c r="A2844" s="1220" t="s">
        <v>829</v>
      </c>
      <c r="B2844" s="1220" t="s">
        <v>58</v>
      </c>
      <c r="C2844" s="23">
        <v>46108</v>
      </c>
      <c r="D2844" s="11">
        <v>377</v>
      </c>
      <c r="G2844" t="s">
        <v>1465</v>
      </c>
    </row>
    <row r="2845" spans="1:7">
      <c r="A2845" s="1221" t="s">
        <v>1200</v>
      </c>
      <c r="B2845" s="1221" t="s">
        <v>52</v>
      </c>
      <c r="C2845" s="23">
        <v>46108</v>
      </c>
      <c r="D2845" s="89">
        <v>1609</v>
      </c>
      <c r="G2845" t="s">
        <v>1465</v>
      </c>
    </row>
    <row r="2846" spans="1:7">
      <c r="A2846" s="178" t="s">
        <v>1211</v>
      </c>
      <c r="B2846" s="1233" t="s">
        <v>1468</v>
      </c>
      <c r="C2846" s="23">
        <v>46108</v>
      </c>
      <c r="D2846" s="11">
        <v>372</v>
      </c>
      <c r="G2846" t="s">
        <v>1465</v>
      </c>
    </row>
    <row r="2847" spans="1:7">
      <c r="A2847" s="1232" t="s">
        <v>829</v>
      </c>
      <c r="B2847" s="1232" t="s">
        <v>58</v>
      </c>
      <c r="C2847" s="23">
        <v>46111</v>
      </c>
      <c r="D2847" s="11">
        <v>526</v>
      </c>
      <c r="G2847" t="s">
        <v>1465</v>
      </c>
    </row>
    <row r="2848" spans="1:7">
      <c r="A2848" s="1233" t="s">
        <v>810</v>
      </c>
      <c r="B2848" s="1233" t="s">
        <v>54</v>
      </c>
      <c r="C2848" s="23">
        <v>46111</v>
      </c>
      <c r="D2848" s="11">
        <v>978</v>
      </c>
      <c r="G2848" t="s">
        <v>1465</v>
      </c>
    </row>
    <row r="2849" spans="1:7">
      <c r="A2849" s="1233" t="s">
        <v>1208</v>
      </c>
      <c r="B2849" s="1233" t="s">
        <v>1468</v>
      </c>
      <c r="C2849" s="23">
        <v>46111</v>
      </c>
      <c r="D2849" s="11">
        <v>195</v>
      </c>
      <c r="G2849" t="s">
        <v>1465</v>
      </c>
    </row>
    <row r="2850" spans="1:7">
      <c r="A2850" s="1233" t="s">
        <v>1211</v>
      </c>
      <c r="B2850" s="1233" t="s">
        <v>1468</v>
      </c>
      <c r="C2850" s="23">
        <v>46111</v>
      </c>
      <c r="D2850" s="11">
        <v>396</v>
      </c>
      <c r="G2850" t="s">
        <v>1465</v>
      </c>
    </row>
    <row r="2851" spans="1:7">
      <c r="A2851" s="1233" t="s">
        <v>1203</v>
      </c>
      <c r="B2851" s="1233" t="s">
        <v>52</v>
      </c>
      <c r="C2851" s="23">
        <v>46111</v>
      </c>
      <c r="D2851" s="11">
        <v>788</v>
      </c>
      <c r="G2851" t="s">
        <v>1465</v>
      </c>
    </row>
    <row r="2852" spans="1:7">
      <c r="A2852" s="1233" t="s">
        <v>1200</v>
      </c>
      <c r="B2852" s="1233" t="s">
        <v>52</v>
      </c>
      <c r="C2852" s="23">
        <v>46111</v>
      </c>
      <c r="F2852" s="11" t="s">
        <v>1744</v>
      </c>
      <c r="G2852" t="s">
        <v>1465</v>
      </c>
    </row>
    <row r="2853" spans="1:7">
      <c r="A2853" s="240" t="s">
        <v>1535</v>
      </c>
      <c r="B2853" s="1233" t="s">
        <v>1468</v>
      </c>
      <c r="C2853" s="23">
        <v>46112</v>
      </c>
      <c r="D2853" s="11">
        <v>55</v>
      </c>
      <c r="G2853" t="s">
        <v>1465</v>
      </c>
    </row>
    <row r="2854" spans="1:7">
      <c r="A2854" s="1220" t="s">
        <v>829</v>
      </c>
      <c r="B2854" s="1220" t="s">
        <v>58</v>
      </c>
      <c r="C2854" s="23">
        <v>46112</v>
      </c>
      <c r="D2854" s="11">
        <v>36</v>
      </c>
      <c r="F2854" s="11" t="s">
        <v>2522</v>
      </c>
      <c r="G2854" t="s">
        <v>1465</v>
      </c>
    </row>
    <row r="2855" spans="1:7">
      <c r="A2855" s="1221" t="s">
        <v>810</v>
      </c>
      <c r="B2855" s="1221" t="s">
        <v>54</v>
      </c>
      <c r="C2855" s="23">
        <v>46112</v>
      </c>
      <c r="D2855" s="89">
        <v>1555</v>
      </c>
      <c r="G2855" t="s">
        <v>1465</v>
      </c>
    </row>
    <row r="2856" spans="1:7">
      <c r="A2856" s="1221" t="s">
        <v>1203</v>
      </c>
      <c r="B2856" s="1221" t="s">
        <v>52</v>
      </c>
      <c r="C2856" s="23">
        <v>46112</v>
      </c>
      <c r="D2856" s="89">
        <v>1083</v>
      </c>
      <c r="F2856" s="11" t="s">
        <v>1925</v>
      </c>
      <c r="G2856" t="s">
        <v>1465</v>
      </c>
    </row>
    <row r="2857" spans="1:7">
      <c r="A2857" s="1221" t="s">
        <v>1200</v>
      </c>
      <c r="B2857" s="1221" t="s">
        <v>52</v>
      </c>
      <c r="C2857" s="23">
        <v>46112</v>
      </c>
      <c r="D2857" s="89">
        <v>1420</v>
      </c>
      <c r="G2857" t="s">
        <v>1465</v>
      </c>
    </row>
    <row r="2858" spans="1:7">
      <c r="A2858" s="1221" t="s">
        <v>876</v>
      </c>
      <c r="B2858" s="1221" t="s">
        <v>52</v>
      </c>
      <c r="C2858" s="23">
        <v>46112</v>
      </c>
      <c r="D2858" s="11">
        <v>551</v>
      </c>
      <c r="F2858" s="11" t="s">
        <v>1608</v>
      </c>
      <c r="G2858" t="s">
        <v>1465</v>
      </c>
    </row>
    <row r="2859" spans="1:7">
      <c r="A2859" s="1220" t="s">
        <v>829</v>
      </c>
      <c r="B2859" s="1220" t="s">
        <v>58</v>
      </c>
      <c r="C2859" s="23">
        <v>46113</v>
      </c>
      <c r="D2859" s="11">
        <v>12</v>
      </c>
      <c r="F2859" s="11" t="s">
        <v>2523</v>
      </c>
      <c r="G2859" t="s">
        <v>1466</v>
      </c>
    </row>
    <row r="2860" spans="1:7">
      <c r="A2860" s="1221" t="s">
        <v>810</v>
      </c>
      <c r="B2860" s="1221" t="s">
        <v>54</v>
      </c>
      <c r="C2860" s="23">
        <v>46113</v>
      </c>
      <c r="D2860" s="89">
        <v>1095</v>
      </c>
      <c r="G2860" t="s">
        <v>1466</v>
      </c>
    </row>
    <row r="2861" spans="1:7">
      <c r="A2861" s="1221" t="s">
        <v>1208</v>
      </c>
      <c r="B2861" s="1221" t="s">
        <v>1468</v>
      </c>
      <c r="C2861" s="23">
        <v>46113</v>
      </c>
      <c r="D2861" s="11">
        <v>349</v>
      </c>
      <c r="G2861" t="s">
        <v>1466</v>
      </c>
    </row>
    <row r="2862" spans="1:7">
      <c r="A2862" s="1221" t="s">
        <v>1200</v>
      </c>
      <c r="B2862" s="1221" t="s">
        <v>52</v>
      </c>
      <c r="C2862" s="23">
        <v>46113</v>
      </c>
      <c r="D2862" s="89">
        <v>1208</v>
      </c>
      <c r="G2862" t="s">
        <v>1466</v>
      </c>
    </row>
    <row r="2863" spans="1:7">
      <c r="A2863" s="1221" t="s">
        <v>876</v>
      </c>
      <c r="B2863" s="1221" t="s">
        <v>52</v>
      </c>
      <c r="C2863" s="23">
        <v>46113</v>
      </c>
      <c r="D2863" s="89">
        <v>1606</v>
      </c>
      <c r="G2863" t="s">
        <v>1466</v>
      </c>
    </row>
    <row r="2864" spans="1:7">
      <c r="A2864" s="1220" t="s">
        <v>829</v>
      </c>
      <c r="B2864" s="1220" t="s">
        <v>58</v>
      </c>
      <c r="C2864" s="23">
        <v>46114</v>
      </c>
      <c r="F2864" s="11" t="s">
        <v>2524</v>
      </c>
      <c r="G2864" t="s">
        <v>1466</v>
      </c>
    </row>
    <row r="2865" spans="1:7">
      <c r="A2865" s="1221" t="s">
        <v>829</v>
      </c>
      <c r="B2865" s="1221" t="s">
        <v>1468</v>
      </c>
      <c r="C2865" s="23">
        <v>46114</v>
      </c>
      <c r="E2865" s="74">
        <v>106</v>
      </c>
      <c r="F2865" s="11" t="s">
        <v>1596</v>
      </c>
      <c r="G2865" t="s">
        <v>1466</v>
      </c>
    </row>
    <row r="2866" spans="1:7">
      <c r="A2866" s="1221" t="s">
        <v>810</v>
      </c>
      <c r="B2866" s="1221" t="s">
        <v>54</v>
      </c>
      <c r="C2866" s="23">
        <v>46114</v>
      </c>
      <c r="F2866" s="11" t="s">
        <v>1596</v>
      </c>
      <c r="G2866" t="s">
        <v>1466</v>
      </c>
    </row>
    <row r="2867" spans="1:7">
      <c r="A2867" s="1221" t="s">
        <v>1211</v>
      </c>
      <c r="B2867" s="1221" t="s">
        <v>1468</v>
      </c>
      <c r="C2867" s="23">
        <v>46114</v>
      </c>
      <c r="D2867" s="11">
        <v>145</v>
      </c>
      <c r="G2867" t="s">
        <v>1466</v>
      </c>
    </row>
    <row r="2868" spans="1:7">
      <c r="A2868" s="1221" t="s">
        <v>1208</v>
      </c>
      <c r="B2868" s="1221" t="s">
        <v>52</v>
      </c>
      <c r="C2868" s="23">
        <v>46114</v>
      </c>
      <c r="D2868" s="11">
        <v>790</v>
      </c>
      <c r="G2868" t="s">
        <v>1466</v>
      </c>
    </row>
    <row r="2869" spans="1:7">
      <c r="A2869" s="1221" t="s">
        <v>1200</v>
      </c>
      <c r="B2869" s="1221" t="s">
        <v>52</v>
      </c>
      <c r="C2869" s="23">
        <v>46114</v>
      </c>
      <c r="D2869" s="11">
        <v>596</v>
      </c>
      <c r="G2869" t="s">
        <v>1466</v>
      </c>
    </row>
    <row r="2870" spans="1:7">
      <c r="A2870" s="178" t="s">
        <v>1516</v>
      </c>
      <c r="B2870" s="1221" t="s">
        <v>1468</v>
      </c>
      <c r="C2870" s="23">
        <v>46115</v>
      </c>
      <c r="F2870" s="11" t="s">
        <v>104</v>
      </c>
      <c r="G2870" t="s">
        <v>1466</v>
      </c>
    </row>
    <row r="2871" spans="1:7">
      <c r="A2871" s="178" t="s">
        <v>885</v>
      </c>
      <c r="B2871" s="1221" t="s">
        <v>52</v>
      </c>
      <c r="C2871" s="23">
        <v>46115</v>
      </c>
      <c r="D2871" s="11">
        <v>752</v>
      </c>
      <c r="F2871" s="11" t="s">
        <v>1908</v>
      </c>
      <c r="G2871" t="s">
        <v>1466</v>
      </c>
    </row>
    <row r="2872" spans="1:7">
      <c r="A2872" s="178" t="s">
        <v>1208</v>
      </c>
      <c r="B2872" s="1221" t="s">
        <v>52</v>
      </c>
      <c r="C2872" s="23">
        <v>46115</v>
      </c>
      <c r="D2872" s="11">
        <v>15</v>
      </c>
      <c r="G2872" t="s">
        <v>1466</v>
      </c>
    </row>
    <row r="2873" spans="1:7">
      <c r="A2873" s="178" t="s">
        <v>1211</v>
      </c>
      <c r="B2873" s="1221" t="s">
        <v>52</v>
      </c>
      <c r="C2873" s="23">
        <v>46115</v>
      </c>
      <c r="F2873" s="11" t="s">
        <v>1908</v>
      </c>
      <c r="G2873" t="s">
        <v>1466</v>
      </c>
    </row>
    <row r="2874" spans="1:7">
      <c r="A2874" s="178" t="s">
        <v>1516</v>
      </c>
      <c r="B2874" s="1221" t="s">
        <v>1468</v>
      </c>
      <c r="C2874" s="23">
        <v>46118</v>
      </c>
      <c r="F2874" s="11" t="s">
        <v>104</v>
      </c>
      <c r="G2874" t="s">
        <v>1466</v>
      </c>
    </row>
    <row r="2875" spans="1:7">
      <c r="A2875" s="1220" t="s">
        <v>812</v>
      </c>
      <c r="B2875" s="1220" t="s">
        <v>54</v>
      </c>
      <c r="C2875" s="23">
        <v>46118</v>
      </c>
      <c r="D2875" s="89">
        <v>1360</v>
      </c>
      <c r="G2875" t="s">
        <v>1466</v>
      </c>
    </row>
    <row r="2876" spans="1:7">
      <c r="A2876" s="1220" t="s">
        <v>386</v>
      </c>
      <c r="B2876" s="1220" t="s">
        <v>1468</v>
      </c>
      <c r="C2876" s="23">
        <v>46119</v>
      </c>
      <c r="F2876" s="11" t="s">
        <v>104</v>
      </c>
      <c r="G2876" t="s">
        <v>1466</v>
      </c>
    </row>
    <row r="2877" spans="1:7">
      <c r="A2877" s="1220" t="s">
        <v>879</v>
      </c>
      <c r="B2877" s="1220" t="s">
        <v>2111</v>
      </c>
      <c r="C2877" s="23">
        <v>46119</v>
      </c>
      <c r="D2877" s="11">
        <v>102</v>
      </c>
      <c r="F2877" s="11" t="s">
        <v>1903</v>
      </c>
      <c r="G2877" t="s">
        <v>1466</v>
      </c>
    </row>
    <row r="2878" spans="1:7">
      <c r="A2878" s="1221" t="s">
        <v>882</v>
      </c>
      <c r="B2878" s="1221" t="s">
        <v>2111</v>
      </c>
      <c r="C2878" s="23">
        <v>46119</v>
      </c>
      <c r="D2878" s="11">
        <v>417</v>
      </c>
      <c r="F2878" s="11" t="s">
        <v>1608</v>
      </c>
      <c r="G2878" t="s">
        <v>1466</v>
      </c>
    </row>
    <row r="2879" spans="1:7">
      <c r="A2879" s="1221" t="s">
        <v>1200</v>
      </c>
      <c r="B2879" s="1221" t="s">
        <v>52</v>
      </c>
      <c r="C2879" s="23">
        <v>46119</v>
      </c>
      <c r="F2879" s="11" t="s">
        <v>2525</v>
      </c>
      <c r="G2879" t="s">
        <v>1466</v>
      </c>
    </row>
    <row r="2880" spans="1:7">
      <c r="A2880" s="1221" t="s">
        <v>812</v>
      </c>
      <c r="B2880" s="1221" t="s">
        <v>54</v>
      </c>
      <c r="C2880" s="23">
        <v>46119</v>
      </c>
      <c r="F2880" s="11" t="s">
        <v>1629</v>
      </c>
      <c r="G2880" t="s">
        <v>1466</v>
      </c>
    </row>
    <row r="2881" spans="1:7">
      <c r="A2881" s="1221" t="s">
        <v>810</v>
      </c>
      <c r="B2881" s="1221"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0" t="s">
        <v>818</v>
      </c>
      <c r="B2889" s="1221" t="s">
        <v>52</v>
      </c>
      <c r="C2889" s="23">
        <v>46120</v>
      </c>
      <c r="D2889" s="89">
        <v>1036</v>
      </c>
      <c r="G2889" t="s">
        <v>1466</v>
      </c>
    </row>
    <row r="2890" spans="1:7">
      <c r="A2890" s="1220" t="s">
        <v>818</v>
      </c>
      <c r="B2890" s="1221" t="s">
        <v>52</v>
      </c>
      <c r="C2890" s="23">
        <v>46121</v>
      </c>
      <c r="D2890" s="89"/>
      <c r="F2890" s="11" t="s">
        <v>1908</v>
      </c>
      <c r="G2890" t="s">
        <v>1466</v>
      </c>
    </row>
    <row r="2891" spans="1:7">
      <c r="A2891" s="178" t="s">
        <v>820</v>
      </c>
      <c r="B2891" s="1221" t="s">
        <v>54</v>
      </c>
      <c r="C2891" s="23">
        <v>46122</v>
      </c>
      <c r="D2891" s="11">
        <v>891</v>
      </c>
      <c r="G2891" t="s">
        <v>1466</v>
      </c>
    </row>
    <row r="2892" spans="1:7">
      <c r="A2892" s="178" t="s">
        <v>820</v>
      </c>
      <c r="B2892" s="1221" t="s">
        <v>54</v>
      </c>
      <c r="C2892" s="23">
        <v>46125</v>
      </c>
      <c r="D2892" s="89">
        <v>2719</v>
      </c>
      <c r="G2892" t="s">
        <v>1466</v>
      </c>
    </row>
    <row r="2893" spans="1:7">
      <c r="A2893" s="1220" t="s">
        <v>820</v>
      </c>
      <c r="B2893" s="1220" t="s">
        <v>54</v>
      </c>
      <c r="C2893" s="23">
        <v>46126</v>
      </c>
      <c r="D2893" s="89">
        <v>2206</v>
      </c>
      <c r="G2893" t="s">
        <v>1466</v>
      </c>
    </row>
    <row r="2894" spans="1:7">
      <c r="A2894" s="1221" t="s">
        <v>810</v>
      </c>
      <c r="B2894" s="1221" t="s">
        <v>2188</v>
      </c>
      <c r="C2894" s="23">
        <v>46126</v>
      </c>
      <c r="E2894" s="250">
        <v>4672</v>
      </c>
      <c r="F2894" s="11" t="s">
        <v>2534</v>
      </c>
      <c r="G2894" t="s">
        <v>1466</v>
      </c>
    </row>
    <row r="2895" spans="1:7">
      <c r="A2895" s="1221" t="s">
        <v>812</v>
      </c>
      <c r="B2895" s="1221" t="s">
        <v>2188</v>
      </c>
      <c r="C2895" s="23">
        <v>46126</v>
      </c>
      <c r="E2895" s="250">
        <v>1850</v>
      </c>
      <c r="F2895" s="11" t="s">
        <v>2535</v>
      </c>
      <c r="G2895" t="s">
        <v>1466</v>
      </c>
    </row>
    <row r="2896" spans="1:7">
      <c r="A2896" s="1221" t="s">
        <v>1200</v>
      </c>
      <c r="B2896" s="1221" t="s">
        <v>2384</v>
      </c>
      <c r="C2896" s="23">
        <v>46126</v>
      </c>
      <c r="E2896" s="250">
        <v>14650</v>
      </c>
      <c r="F2896" s="11" t="s">
        <v>2536</v>
      </c>
      <c r="G2896" t="s">
        <v>1466</v>
      </c>
    </row>
    <row r="2897" spans="1:7">
      <c r="A2897" s="1220" t="s">
        <v>820</v>
      </c>
      <c r="B2897" s="1220" t="s">
        <v>54</v>
      </c>
      <c r="C2897" s="23">
        <v>46127</v>
      </c>
      <c r="D2897" s="89">
        <v>2612</v>
      </c>
      <c r="G2897" t="s">
        <v>1466</v>
      </c>
    </row>
    <row r="2898" spans="1:7">
      <c r="A2898" s="178" t="s">
        <v>879</v>
      </c>
      <c r="B2898" s="1221" t="s">
        <v>1468</v>
      </c>
      <c r="C2898" s="23">
        <v>46127</v>
      </c>
      <c r="E2898" s="74">
        <v>300</v>
      </c>
      <c r="F2898" s="11" t="s">
        <v>2537</v>
      </c>
      <c r="G2898" t="s">
        <v>1466</v>
      </c>
    </row>
    <row r="2899" spans="1:7">
      <c r="A2899" s="178" t="s">
        <v>882</v>
      </c>
      <c r="B2899" s="1221" t="s">
        <v>1468</v>
      </c>
      <c r="C2899" s="23">
        <v>46127</v>
      </c>
      <c r="E2899" s="74">
        <v>688</v>
      </c>
      <c r="F2899" s="11" t="s">
        <v>2538</v>
      </c>
      <c r="G2899" t="s">
        <v>1466</v>
      </c>
    </row>
    <row r="2900" spans="1:7">
      <c r="A2900" s="1220" t="s">
        <v>820</v>
      </c>
      <c r="B2900" s="1220" t="s">
        <v>54</v>
      </c>
      <c r="C2900" s="23">
        <v>46128</v>
      </c>
      <c r="D2900" s="89">
        <v>1765</v>
      </c>
      <c r="G2900" t="s">
        <v>1466</v>
      </c>
    </row>
    <row r="2901" spans="1:7">
      <c r="A2901" s="1221" t="s">
        <v>810</v>
      </c>
      <c r="B2901" s="1221" t="s">
        <v>1468</v>
      </c>
      <c r="C2901" s="23">
        <v>46128</v>
      </c>
      <c r="F2901" s="11" t="s">
        <v>2539</v>
      </c>
      <c r="G2901" t="s">
        <v>1466</v>
      </c>
    </row>
    <row r="2902" spans="1:7">
      <c r="A2902" s="1221" t="s">
        <v>1536</v>
      </c>
      <c r="B2902" s="1221" t="s">
        <v>1468</v>
      </c>
      <c r="C2902" s="23">
        <v>46128</v>
      </c>
      <c r="F2902" s="11" t="s">
        <v>2539</v>
      </c>
      <c r="G2902" t="s">
        <v>1466</v>
      </c>
    </row>
    <row r="2903" spans="1:7">
      <c r="A2903" s="1221" t="s">
        <v>802</v>
      </c>
      <c r="B2903" s="1221" t="s">
        <v>52</v>
      </c>
      <c r="C2903" s="23">
        <v>46128</v>
      </c>
      <c r="D2903" s="11">
        <v>407</v>
      </c>
      <c r="G2903" t="s">
        <v>1466</v>
      </c>
    </row>
    <row r="2904" spans="1:7">
      <c r="A2904" s="1220" t="s">
        <v>820</v>
      </c>
      <c r="B2904" s="1220" t="s">
        <v>54</v>
      </c>
      <c r="C2904" s="23">
        <v>46129</v>
      </c>
      <c r="D2904" s="89">
        <v>1356</v>
      </c>
      <c r="G2904" t="s">
        <v>1466</v>
      </c>
    </row>
    <row r="2905" spans="1:7">
      <c r="A2905" s="1220" t="s">
        <v>823</v>
      </c>
      <c r="B2905" s="1220" t="s">
        <v>1468</v>
      </c>
      <c r="C2905" s="23">
        <v>46129</v>
      </c>
      <c r="D2905" s="11">
        <v>67</v>
      </c>
      <c r="G2905" t="s">
        <v>1466</v>
      </c>
    </row>
    <row r="2906" spans="1:7">
      <c r="A2906" s="1221" t="s">
        <v>802</v>
      </c>
      <c r="B2906" s="1221" t="s">
        <v>52</v>
      </c>
      <c r="C2906" s="23">
        <v>46129</v>
      </c>
      <c r="F2906" s="11" t="s">
        <v>2540</v>
      </c>
      <c r="G2906" t="s">
        <v>1466</v>
      </c>
    </row>
    <row r="2907" spans="1:7">
      <c r="A2907" s="1220" t="s">
        <v>802</v>
      </c>
      <c r="B2907" s="1220" t="s">
        <v>52</v>
      </c>
      <c r="C2907" s="23">
        <v>46132</v>
      </c>
      <c r="D2907" s="11">
        <v>940</v>
      </c>
      <c r="G2907" t="s">
        <v>1466</v>
      </c>
    </row>
    <row r="2908" spans="1:7">
      <c r="A2908" s="1221" t="s">
        <v>820</v>
      </c>
      <c r="B2908" s="1221" t="s">
        <v>54</v>
      </c>
      <c r="C2908" s="23">
        <v>46132</v>
      </c>
      <c r="D2908" s="89">
        <v>1212</v>
      </c>
      <c r="G2908" t="s">
        <v>1466</v>
      </c>
    </row>
    <row r="2909" spans="1:7">
      <c r="A2909" s="1221" t="s">
        <v>818</v>
      </c>
      <c r="B2909" s="1221" t="s">
        <v>2541</v>
      </c>
      <c r="C2909" s="23">
        <v>46132</v>
      </c>
      <c r="E2909" s="250">
        <v>1268</v>
      </c>
      <c r="F2909" s="11" t="s">
        <v>2542</v>
      </c>
      <c r="G2909" t="s">
        <v>1466</v>
      </c>
    </row>
    <row r="2910" spans="1:7">
      <c r="A2910" s="1221" t="s">
        <v>796</v>
      </c>
      <c r="B2910" s="1221" t="s">
        <v>1468</v>
      </c>
      <c r="C2910" s="23">
        <v>46132</v>
      </c>
      <c r="F2910" s="11" t="s">
        <v>2543</v>
      </c>
      <c r="G2910" t="s">
        <v>1466</v>
      </c>
    </row>
    <row r="2911" spans="1:7">
      <c r="A2911" s="1221" t="s">
        <v>830</v>
      </c>
      <c r="B2911" s="1221" t="s">
        <v>2544</v>
      </c>
      <c r="C2911" s="23">
        <v>46132</v>
      </c>
      <c r="D2911" s="11">
        <v>572</v>
      </c>
      <c r="G2911" t="s">
        <v>1466</v>
      </c>
    </row>
    <row r="2912" spans="1:7">
      <c r="A2912" s="1221" t="s">
        <v>872</v>
      </c>
      <c r="B2912" s="1221" t="s">
        <v>1468</v>
      </c>
      <c r="C2912" s="23">
        <v>46132</v>
      </c>
      <c r="D2912" s="11">
        <v>288</v>
      </c>
      <c r="G2912" t="s">
        <v>1466</v>
      </c>
    </row>
    <row r="2913" spans="1:7">
      <c r="A2913" s="1220" t="s">
        <v>802</v>
      </c>
      <c r="B2913" s="1220" t="s">
        <v>52</v>
      </c>
      <c r="C2913" s="23">
        <v>46133</v>
      </c>
      <c r="D2913" s="89">
        <v>1575</v>
      </c>
      <c r="G2913" t="s">
        <v>1466</v>
      </c>
    </row>
    <row r="2914" spans="1:7">
      <c r="A2914" s="1221" t="s">
        <v>820</v>
      </c>
      <c r="B2914" s="1221" t="s">
        <v>54</v>
      </c>
      <c r="C2914" s="23">
        <v>46133</v>
      </c>
      <c r="D2914" s="11">
        <v>866</v>
      </c>
      <c r="G2914" t="s">
        <v>1466</v>
      </c>
    </row>
    <row r="2915" spans="1:7">
      <c r="A2915" s="1221" t="s">
        <v>796</v>
      </c>
      <c r="B2915" s="1221" t="s">
        <v>1468</v>
      </c>
      <c r="C2915" s="23">
        <v>46133</v>
      </c>
      <c r="D2915" s="11">
        <v>290</v>
      </c>
      <c r="G2915" t="s">
        <v>1466</v>
      </c>
    </row>
    <row r="2916" spans="1:7">
      <c r="A2916" s="1221" t="s">
        <v>796</v>
      </c>
      <c r="B2916" s="1221" t="s">
        <v>1468</v>
      </c>
      <c r="C2916" s="23">
        <v>46133</v>
      </c>
      <c r="D2916" s="11">
        <v>477</v>
      </c>
      <c r="G2916" t="s">
        <v>1466</v>
      </c>
    </row>
    <row r="2917" spans="1:7">
      <c r="A2917" s="1221" t="s">
        <v>830</v>
      </c>
      <c r="B2917" s="1221" t="s">
        <v>2544</v>
      </c>
      <c r="C2917" s="23">
        <v>46133</v>
      </c>
      <c r="D2917" s="11">
        <v>776</v>
      </c>
      <c r="G2917" t="s">
        <v>1466</v>
      </c>
    </row>
    <row r="2918" spans="1:7">
      <c r="A2918" s="1221" t="s">
        <v>872</v>
      </c>
      <c r="B2918" s="1221" t="s">
        <v>1468</v>
      </c>
      <c r="C2918" s="23">
        <v>46133</v>
      </c>
      <c r="F2918" s="11" t="s">
        <v>1596</v>
      </c>
      <c r="G2918" t="s">
        <v>1466</v>
      </c>
    </row>
    <row r="2919" spans="1:7">
      <c r="A2919" s="1221" t="s">
        <v>874</v>
      </c>
      <c r="B2919" s="1221"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0" t="s">
        <v>802</v>
      </c>
      <c r="B2923" s="1220" t="s">
        <v>52</v>
      </c>
      <c r="C2923" s="23">
        <v>46134</v>
      </c>
      <c r="D2923" s="11">
        <v>507</v>
      </c>
      <c r="G2923" t="s">
        <v>1466</v>
      </c>
    </row>
    <row r="2924" spans="1:7">
      <c r="A2924" s="1221" t="s">
        <v>820</v>
      </c>
      <c r="B2924" s="1221" t="s">
        <v>54</v>
      </c>
      <c r="C2924" s="23">
        <v>46134</v>
      </c>
      <c r="D2924" s="11">
        <v>969</v>
      </c>
      <c r="G2924" t="s">
        <v>1466</v>
      </c>
    </row>
    <row r="2925" spans="1:7">
      <c r="A2925" s="1221" t="s">
        <v>796</v>
      </c>
      <c r="B2925" s="1221" t="s">
        <v>1468</v>
      </c>
      <c r="C2925" s="23">
        <v>46134</v>
      </c>
      <c r="D2925" s="11">
        <v>183</v>
      </c>
      <c r="G2925" t="s">
        <v>1466</v>
      </c>
    </row>
    <row r="2926" spans="1:7">
      <c r="A2926" s="1221" t="s">
        <v>796</v>
      </c>
      <c r="B2926" s="1221"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4" t="s">
        <v>2546</v>
      </c>
      <c r="G2929" t="s">
        <v>1466</v>
      </c>
    </row>
    <row r="2930" spans="1:7">
      <c r="A2930" s="244" t="s">
        <v>861</v>
      </c>
      <c r="B2930" s="244" t="s">
        <v>858</v>
      </c>
      <c r="C2930" s="23">
        <v>46135</v>
      </c>
      <c r="D2930" s="11">
        <v>285</v>
      </c>
      <c r="G2930" t="s">
        <v>1466</v>
      </c>
    </row>
    <row r="2931" spans="1:7">
      <c r="A2931" s="1220" t="s">
        <v>802</v>
      </c>
      <c r="B2931" s="1220" t="s">
        <v>52</v>
      </c>
      <c r="C2931" s="23">
        <v>46135</v>
      </c>
      <c r="F2931" s="1225" t="s">
        <v>1958</v>
      </c>
      <c r="G2931" t="s">
        <v>1466</v>
      </c>
    </row>
    <row r="2932" spans="1:7">
      <c r="A2932" s="1221" t="s">
        <v>808</v>
      </c>
      <c r="B2932" s="1221" t="s">
        <v>52</v>
      </c>
      <c r="C2932" s="23">
        <v>46135</v>
      </c>
      <c r="D2932" s="89">
        <v>2434</v>
      </c>
      <c r="G2932" t="s">
        <v>1466</v>
      </c>
    </row>
    <row r="2933" spans="1:7">
      <c r="A2933" s="1221" t="s">
        <v>820</v>
      </c>
      <c r="B2933" s="1221" t="s">
        <v>54</v>
      </c>
      <c r="C2933" s="23">
        <v>46135</v>
      </c>
      <c r="D2933" s="11">
        <v>262</v>
      </c>
      <c r="G2933" t="s">
        <v>1466</v>
      </c>
    </row>
    <row r="2934" spans="1:7">
      <c r="A2934" s="1221" t="s">
        <v>796</v>
      </c>
      <c r="B2934" s="1221"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0" t="s">
        <v>435</v>
      </c>
      <c r="B2937" s="1221"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0" t="s">
        <v>805</v>
      </c>
      <c r="B2940" s="1220" t="s">
        <v>54</v>
      </c>
      <c r="C2940" s="23">
        <v>46136</v>
      </c>
      <c r="D2940" s="89">
        <v>1587</v>
      </c>
      <c r="F2940" s="11" t="s">
        <v>2548</v>
      </c>
      <c r="G2940" t="s">
        <v>1466</v>
      </c>
    </row>
    <row r="2941" spans="1:7">
      <c r="A2941" s="1221" t="s">
        <v>802</v>
      </c>
      <c r="B2941" s="1221" t="s">
        <v>52</v>
      </c>
      <c r="C2941" s="23">
        <v>46136</v>
      </c>
      <c r="D2941" s="11">
        <v>354</v>
      </c>
      <c r="G2941" t="s">
        <v>1466</v>
      </c>
    </row>
    <row r="2942" spans="1:7">
      <c r="A2942" s="1221" t="s">
        <v>870</v>
      </c>
      <c r="B2942" s="1221" t="s">
        <v>1468</v>
      </c>
      <c r="C2942" s="23">
        <v>46136</v>
      </c>
      <c r="D2942" s="11">
        <v>339</v>
      </c>
      <c r="G2942" t="s">
        <v>1466</v>
      </c>
    </row>
    <row r="2943" spans="1:7">
      <c r="A2943" s="1221" t="s">
        <v>872</v>
      </c>
      <c r="B2943" s="1221" t="s">
        <v>2384</v>
      </c>
      <c r="C2943" s="23">
        <v>46136</v>
      </c>
      <c r="E2943" s="74">
        <v>488</v>
      </c>
      <c r="F2943" s="11" t="s">
        <v>2549</v>
      </c>
      <c r="G2943" t="s">
        <v>1466</v>
      </c>
    </row>
    <row r="2944" spans="1:7">
      <c r="A2944" s="1221" t="s">
        <v>874</v>
      </c>
      <c r="B2944" s="1221" t="s">
        <v>2384</v>
      </c>
      <c r="C2944" s="23">
        <v>46136</v>
      </c>
      <c r="E2944" s="74">
        <v>400</v>
      </c>
      <c r="F2944" s="11" t="s">
        <v>2550</v>
      </c>
      <c r="G2944" t="s">
        <v>1466</v>
      </c>
    </row>
    <row r="2945" spans="1:7">
      <c r="A2945" s="1221" t="s">
        <v>830</v>
      </c>
      <c r="B2945" s="1221" t="s">
        <v>54</v>
      </c>
      <c r="C2945" s="23">
        <v>46136</v>
      </c>
      <c r="E2945" s="250">
        <v>3306</v>
      </c>
      <c r="F2945" s="11" t="s">
        <v>2551</v>
      </c>
      <c r="G2945" t="s">
        <v>1466</v>
      </c>
    </row>
    <row r="2946" spans="1:7">
      <c r="A2946" s="1222" t="s">
        <v>852</v>
      </c>
      <c r="B2946" s="1221"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0" t="s">
        <v>435</v>
      </c>
      <c r="B2948" s="1221"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0" t="s">
        <v>805</v>
      </c>
      <c r="B2951" s="1220" t="s">
        <v>54</v>
      </c>
      <c r="C2951" s="23">
        <v>46139</v>
      </c>
      <c r="D2951" s="89">
        <v>1339</v>
      </c>
      <c r="G2951" t="s">
        <v>1466</v>
      </c>
    </row>
    <row r="2952" spans="1:7">
      <c r="A2952" s="1221" t="s">
        <v>802</v>
      </c>
      <c r="B2952" s="1221" t="s">
        <v>52</v>
      </c>
      <c r="C2952" s="23">
        <v>46139</v>
      </c>
      <c r="D2952" s="11">
        <v>864</v>
      </c>
      <c r="G2952" t="s">
        <v>1466</v>
      </c>
    </row>
    <row r="2953" spans="1:7">
      <c r="A2953" s="1221" t="s">
        <v>823</v>
      </c>
      <c r="B2953" s="1221" t="s">
        <v>1468</v>
      </c>
      <c r="C2953" s="23">
        <v>46139</v>
      </c>
      <c r="D2953" s="11">
        <v>245</v>
      </c>
      <c r="G2953" t="s">
        <v>1466</v>
      </c>
    </row>
    <row r="2954" spans="1:7">
      <c r="A2954" s="1222" t="s">
        <v>852</v>
      </c>
      <c r="B2954" s="1221" t="s">
        <v>469</v>
      </c>
      <c r="C2954" s="23">
        <v>46139</v>
      </c>
      <c r="F2954" s="1225"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0" t="s">
        <v>796</v>
      </c>
      <c r="B2958" s="1413" t="s">
        <v>1468</v>
      </c>
      <c r="C2958" s="23">
        <v>46140</v>
      </c>
      <c r="D2958" s="11">
        <v>276</v>
      </c>
      <c r="G2958" t="s">
        <v>1466</v>
      </c>
    </row>
    <row r="2959" spans="1:7">
      <c r="A2959" s="1410" t="s">
        <v>805</v>
      </c>
      <c r="B2959" s="1414" t="s">
        <v>2552</v>
      </c>
      <c r="C2959" s="23">
        <v>46140</v>
      </c>
      <c r="D2959" s="11">
        <v>857</v>
      </c>
      <c r="G2959" t="s">
        <v>1466</v>
      </c>
    </row>
    <row r="2960" spans="1:7">
      <c r="A2960" s="1410" t="s">
        <v>802</v>
      </c>
      <c r="B2960" s="1414" t="s">
        <v>52</v>
      </c>
      <c r="C2960" s="23">
        <v>46140</v>
      </c>
      <c r="D2960" s="89">
        <v>674</v>
      </c>
      <c r="G2960" t="s">
        <v>1466</v>
      </c>
    </row>
    <row r="2961" spans="1:7">
      <c r="A2961" s="1412" t="s">
        <v>799</v>
      </c>
      <c r="B2961" s="1411" t="s">
        <v>2552</v>
      </c>
      <c r="C2961" s="23">
        <v>46140</v>
      </c>
      <c r="D2961" s="89">
        <v>2304</v>
      </c>
      <c r="G2961" t="s">
        <v>1466</v>
      </c>
    </row>
    <row r="2962" spans="1:7">
      <c r="A2962" s="1412" t="s">
        <v>823</v>
      </c>
      <c r="B2962" s="1411"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0" t="s">
        <v>1537</v>
      </c>
      <c r="B2967" s="1220" t="s">
        <v>1468</v>
      </c>
      <c r="C2967" s="23">
        <v>46141</v>
      </c>
      <c r="D2967" s="11">
        <v>258</v>
      </c>
      <c r="G2967" t="s">
        <v>1466</v>
      </c>
    </row>
    <row r="2968" spans="1:7">
      <c r="A2968" s="1221" t="s">
        <v>1537</v>
      </c>
      <c r="B2968" s="1221" t="s">
        <v>1468</v>
      </c>
      <c r="C2968" s="23">
        <v>46141</v>
      </c>
      <c r="D2968" s="11">
        <v>383</v>
      </c>
      <c r="G2968" t="s">
        <v>1466</v>
      </c>
    </row>
    <row r="2969" spans="1:7">
      <c r="A2969" s="1221" t="s">
        <v>805</v>
      </c>
      <c r="B2969" s="1221" t="s">
        <v>54</v>
      </c>
      <c r="C2969" s="23">
        <v>46141</v>
      </c>
      <c r="D2969" s="11">
        <v>32</v>
      </c>
      <c r="F2969" s="11" t="s">
        <v>2553</v>
      </c>
      <c r="G2969" t="s">
        <v>1466</v>
      </c>
    </row>
    <row r="2970" spans="1:7">
      <c r="A2970" s="1221" t="s">
        <v>605</v>
      </c>
      <c r="B2970" s="1221" t="s">
        <v>54</v>
      </c>
      <c r="C2970" s="23">
        <v>46141</v>
      </c>
      <c r="D2970" s="11">
        <v>947</v>
      </c>
      <c r="G2970" t="s">
        <v>1466</v>
      </c>
    </row>
    <row r="2971" spans="1:7">
      <c r="A2971" s="1221" t="s">
        <v>808</v>
      </c>
      <c r="B2971" s="1221" t="s">
        <v>52</v>
      </c>
      <c r="C2971" s="23">
        <v>46141</v>
      </c>
      <c r="D2971" s="89">
        <v>1012</v>
      </c>
      <c r="G2971" t="s">
        <v>1466</v>
      </c>
    </row>
    <row r="2972" spans="1:7">
      <c r="A2972" s="1221" t="s">
        <v>799</v>
      </c>
      <c r="B2972" s="1221" t="s">
        <v>54</v>
      </c>
      <c r="C2972" s="23">
        <v>46141</v>
      </c>
      <c r="D2972" s="89">
        <v>1216</v>
      </c>
      <c r="G2972" t="s">
        <v>1466</v>
      </c>
    </row>
    <row r="2973" spans="1:7">
      <c r="A2973" s="1221" t="s">
        <v>802</v>
      </c>
      <c r="B2973" s="1221"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0" t="s">
        <v>796</v>
      </c>
      <c r="B2979" s="1220" t="s">
        <v>1468</v>
      </c>
      <c r="C2979" s="23">
        <v>46142</v>
      </c>
      <c r="D2979" s="11">
        <v>285</v>
      </c>
      <c r="G2979" t="s">
        <v>1466</v>
      </c>
    </row>
    <row r="2980" spans="1:7">
      <c r="A2980" s="1221" t="s">
        <v>796</v>
      </c>
      <c r="B2980" s="1221" t="s">
        <v>1468</v>
      </c>
      <c r="C2980" s="23">
        <v>46142</v>
      </c>
      <c r="D2980" s="11">
        <v>140</v>
      </c>
      <c r="F2980" s="11" t="s">
        <v>1596</v>
      </c>
      <c r="G2980" t="s">
        <v>1466</v>
      </c>
    </row>
    <row r="2981" spans="1:7">
      <c r="A2981" s="1221" t="s">
        <v>605</v>
      </c>
      <c r="B2981" s="1221" t="s">
        <v>54</v>
      </c>
      <c r="C2981" s="23">
        <v>46142</v>
      </c>
      <c r="D2981" s="89">
        <v>1381</v>
      </c>
      <c r="G2981" t="s">
        <v>1466</v>
      </c>
    </row>
    <row r="2982" spans="1:7">
      <c r="A2982" s="1421" t="s">
        <v>852</v>
      </c>
      <c r="B2982" s="1221" t="s">
        <v>469</v>
      </c>
      <c r="C2982" s="23">
        <v>46142</v>
      </c>
      <c r="D2982" s="89">
        <v>2018</v>
      </c>
      <c r="G2982" t="s">
        <v>1466</v>
      </c>
    </row>
    <row r="2983" spans="1:7">
      <c r="A2983" s="1220" t="s">
        <v>799</v>
      </c>
      <c r="B2983" s="1221" t="s">
        <v>54</v>
      </c>
      <c r="C2983" s="23">
        <v>46142</v>
      </c>
      <c r="D2983" s="89">
        <v>2932</v>
      </c>
      <c r="G2983" t="s">
        <v>1466</v>
      </c>
    </row>
    <row r="2984" spans="1:7">
      <c r="A2984" s="1221" t="s">
        <v>802</v>
      </c>
      <c r="B2984" s="1221" t="s">
        <v>52</v>
      </c>
      <c r="C2984" s="23">
        <v>46142</v>
      </c>
      <c r="D2984" s="11">
        <v>165</v>
      </c>
      <c r="G2984" t="s">
        <v>1466</v>
      </c>
    </row>
    <row r="2985" spans="1:7">
      <c r="A2985" s="240" t="s">
        <v>868</v>
      </c>
      <c r="B2985" s="240" t="s">
        <v>858</v>
      </c>
      <c r="C2985" s="23">
        <v>46143</v>
      </c>
      <c r="D2985" s="11">
        <v>549</v>
      </c>
      <c r="G2985" t="s">
        <v>2556</v>
      </c>
    </row>
    <row r="2986" spans="1:7">
      <c r="A2986" s="1220" t="s">
        <v>796</v>
      </c>
      <c r="B2986" s="1220" t="s">
        <v>1468</v>
      </c>
      <c r="C2986" s="23">
        <v>46143</v>
      </c>
      <c r="F2986" s="11" t="s">
        <v>1689</v>
      </c>
      <c r="G2986" t="s">
        <v>2556</v>
      </c>
    </row>
    <row r="2987" spans="1:7">
      <c r="A2987" s="1221" t="s">
        <v>852</v>
      </c>
      <c r="B2987" s="1221" t="s">
        <v>469</v>
      </c>
      <c r="C2987" s="23">
        <v>46143</v>
      </c>
      <c r="D2987" s="89">
        <v>1563</v>
      </c>
      <c r="G2987" t="s">
        <v>2556</v>
      </c>
    </row>
    <row r="2988" spans="1:7">
      <c r="A2988" s="240" t="s">
        <v>868</v>
      </c>
      <c r="B2988" s="240" t="s">
        <v>858</v>
      </c>
      <c r="C2988" s="23">
        <v>46146</v>
      </c>
      <c r="D2988" s="11">
        <v>847</v>
      </c>
      <c r="G2988" t="s">
        <v>2556</v>
      </c>
    </row>
    <row r="2989" spans="1:7">
      <c r="A2989" s="1220" t="s">
        <v>799</v>
      </c>
      <c r="B2989" s="1220" t="s">
        <v>54</v>
      </c>
      <c r="C2989" s="23">
        <v>46146</v>
      </c>
      <c r="D2989" s="11">
        <v>350</v>
      </c>
      <c r="G2989" t="s">
        <v>2556</v>
      </c>
    </row>
    <row r="2990" spans="1:7">
      <c r="A2990" s="1221" t="s">
        <v>605</v>
      </c>
      <c r="B2990" s="1221" t="s">
        <v>54</v>
      </c>
      <c r="C2990" s="23">
        <v>46146</v>
      </c>
      <c r="D2990" s="11">
        <v>897</v>
      </c>
      <c r="G2990" t="s">
        <v>2556</v>
      </c>
    </row>
    <row r="2991" spans="1:7">
      <c r="A2991" s="1221" t="s">
        <v>808</v>
      </c>
      <c r="B2991" s="1221" t="s">
        <v>52</v>
      </c>
      <c r="C2991" s="23">
        <v>46146</v>
      </c>
      <c r="D2991" s="11">
        <v>757</v>
      </c>
      <c r="G2991" t="s">
        <v>2556</v>
      </c>
    </row>
    <row r="2992" spans="1:7">
      <c r="A2992" s="1221" t="s">
        <v>852</v>
      </c>
      <c r="B2992" s="1221" t="s">
        <v>2557</v>
      </c>
      <c r="C2992" s="23">
        <v>46146</v>
      </c>
      <c r="D2992" s="11">
        <v>699</v>
      </c>
      <c r="G2992" t="s">
        <v>2556</v>
      </c>
    </row>
    <row r="2993" spans="1:7">
      <c r="A2993" s="240" t="s">
        <v>868</v>
      </c>
      <c r="B2993" s="240" t="s">
        <v>858</v>
      </c>
      <c r="C2993" s="23">
        <v>46147</v>
      </c>
      <c r="D2993" s="11">
        <v>555</v>
      </c>
      <c r="G2993" t="s">
        <v>2556</v>
      </c>
    </row>
    <row r="2994" spans="1:7">
      <c r="A2994" s="1220" t="s">
        <v>796</v>
      </c>
      <c r="B2994" s="1220" t="s">
        <v>1468</v>
      </c>
      <c r="C2994" s="23">
        <v>46147</v>
      </c>
      <c r="D2994" s="11">
        <v>110</v>
      </c>
      <c r="G2994" t="s">
        <v>2556</v>
      </c>
    </row>
    <row r="2995" spans="1:7">
      <c r="A2995" s="1221" t="s">
        <v>602</v>
      </c>
      <c r="B2995" s="1221" t="s">
        <v>54</v>
      </c>
      <c r="C2995" s="23">
        <v>46147</v>
      </c>
      <c r="D2995" s="11">
        <v>473</v>
      </c>
      <c r="G2995" t="s">
        <v>2556</v>
      </c>
    </row>
    <row r="2996" spans="1:7">
      <c r="A2996" s="1221" t="s">
        <v>605</v>
      </c>
      <c r="B2996" s="1221" t="s">
        <v>54</v>
      </c>
      <c r="C2996" s="23">
        <v>46147</v>
      </c>
      <c r="D2996" s="11">
        <v>408</v>
      </c>
      <c r="G2996" t="s">
        <v>2556</v>
      </c>
    </row>
    <row r="2997" spans="1:7">
      <c r="A2997" s="1221" t="s">
        <v>852</v>
      </c>
      <c r="B2997" s="1221" t="s">
        <v>2557</v>
      </c>
      <c r="C2997" s="23">
        <v>46147</v>
      </c>
      <c r="D2997" s="11">
        <v>463</v>
      </c>
      <c r="G2997" t="s">
        <v>2556</v>
      </c>
    </row>
    <row r="2998" spans="1:7">
      <c r="A2998" s="1221" t="s">
        <v>696</v>
      </c>
      <c r="B2998" s="1221" t="s">
        <v>54</v>
      </c>
      <c r="C2998" s="23">
        <v>46147</v>
      </c>
      <c r="D2998" s="89">
        <v>1174</v>
      </c>
      <c r="G2998" t="s">
        <v>2556</v>
      </c>
    </row>
    <row r="2999" spans="1:7">
      <c r="A2999" s="1221" t="s">
        <v>706</v>
      </c>
      <c r="B2999" s="1221" t="s">
        <v>1468</v>
      </c>
      <c r="C2999" s="23">
        <v>46147</v>
      </c>
      <c r="D2999" s="11">
        <v>521</v>
      </c>
      <c r="G2999" t="s">
        <v>2556</v>
      </c>
    </row>
    <row r="3000" spans="1:7">
      <c r="A3000" s="240" t="s">
        <v>868</v>
      </c>
      <c r="B3000" s="240" t="s">
        <v>858</v>
      </c>
      <c r="C3000" s="23">
        <v>46148</v>
      </c>
      <c r="D3000" s="11">
        <v>831</v>
      </c>
      <c r="G3000" t="s">
        <v>2556</v>
      </c>
    </row>
    <row r="3001" spans="1:7">
      <c r="A3001" s="1220" t="s">
        <v>820</v>
      </c>
      <c r="B3001" s="1220" t="s">
        <v>2384</v>
      </c>
      <c r="C3001" s="23">
        <v>46148</v>
      </c>
      <c r="E3001" s="250">
        <v>17400</v>
      </c>
      <c r="F3001" s="11" t="s">
        <v>2558</v>
      </c>
      <c r="G3001" t="s">
        <v>2556</v>
      </c>
    </row>
    <row r="3002" spans="1:7">
      <c r="A3002" s="1220" t="s">
        <v>820</v>
      </c>
      <c r="B3002" s="1220" t="s">
        <v>54</v>
      </c>
      <c r="C3002" s="23">
        <v>46148</v>
      </c>
      <c r="F3002" s="11" t="s">
        <v>2559</v>
      </c>
      <c r="G3002" t="s">
        <v>2556</v>
      </c>
    </row>
    <row r="3003" spans="1:7">
      <c r="A3003" s="1221" t="s">
        <v>602</v>
      </c>
      <c r="B3003" s="1221" t="s">
        <v>54</v>
      </c>
      <c r="C3003" s="23">
        <v>46148</v>
      </c>
      <c r="D3003" s="89">
        <v>1258</v>
      </c>
      <c r="G3003" t="s">
        <v>2556</v>
      </c>
    </row>
    <row r="3004" spans="1:7">
      <c r="A3004" s="1221" t="s">
        <v>619</v>
      </c>
      <c r="B3004" s="1221" t="s">
        <v>52</v>
      </c>
      <c r="C3004" s="23">
        <v>46148</v>
      </c>
      <c r="D3004" s="11">
        <v>873</v>
      </c>
      <c r="G3004" t="s">
        <v>2556</v>
      </c>
    </row>
    <row r="3005" spans="1:7">
      <c r="A3005" s="1221" t="s">
        <v>852</v>
      </c>
      <c r="B3005" s="1221" t="s">
        <v>2557</v>
      </c>
      <c r="C3005" s="23">
        <v>46148</v>
      </c>
      <c r="D3005" s="11">
        <v>561</v>
      </c>
      <c r="G3005" t="s">
        <v>2556</v>
      </c>
    </row>
    <row r="3006" spans="1:7">
      <c r="A3006" s="1221" t="s">
        <v>696</v>
      </c>
      <c r="B3006" s="1221" t="s">
        <v>54</v>
      </c>
      <c r="C3006" s="23">
        <v>46148</v>
      </c>
      <c r="D3006" s="89">
        <v>1060</v>
      </c>
      <c r="G3006" t="s">
        <v>2556</v>
      </c>
    </row>
    <row r="3007" spans="1:7">
      <c r="A3007" s="1221" t="s">
        <v>706</v>
      </c>
      <c r="B3007" s="1221"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47" t="s">
        <v>2325</v>
      </c>
      <c r="G3010" t="s">
        <v>2556</v>
      </c>
    </row>
    <row r="3011" spans="1:7">
      <c r="A3011" s="1220" t="s">
        <v>602</v>
      </c>
      <c r="B3011" s="1220" t="s">
        <v>54</v>
      </c>
      <c r="C3011" s="23">
        <v>46149</v>
      </c>
      <c r="D3011" s="89">
        <v>1494</v>
      </c>
      <c r="G3011" t="s">
        <v>2556</v>
      </c>
    </row>
    <row r="3012" spans="1:7">
      <c r="A3012" s="1221" t="s">
        <v>619</v>
      </c>
      <c r="B3012" s="1221" t="s">
        <v>52</v>
      </c>
      <c r="C3012" s="23">
        <v>46149</v>
      </c>
      <c r="D3012" s="11">
        <v>449</v>
      </c>
      <c r="G3012" t="s">
        <v>2556</v>
      </c>
    </row>
    <row r="3013" spans="1:7">
      <c r="A3013" s="1221" t="s">
        <v>852</v>
      </c>
      <c r="B3013" s="1221" t="s">
        <v>2557</v>
      </c>
      <c r="C3013" s="23">
        <v>46149</v>
      </c>
      <c r="D3013" s="11">
        <v>129</v>
      </c>
      <c r="G3013" t="s">
        <v>2556</v>
      </c>
    </row>
    <row r="3014" spans="1:7">
      <c r="A3014" s="1222" t="s">
        <v>696</v>
      </c>
      <c r="B3014" s="1221" t="s">
        <v>54</v>
      </c>
      <c r="C3014" s="23">
        <v>46149</v>
      </c>
      <c r="D3014" s="11">
        <v>818</v>
      </c>
      <c r="G3014" t="s">
        <v>2556</v>
      </c>
    </row>
    <row r="3015" spans="1:7">
      <c r="A3015" s="1221" t="s">
        <v>1538</v>
      </c>
      <c r="B3015" s="1221" t="s">
        <v>2557</v>
      </c>
      <c r="C3015" s="23">
        <v>46149</v>
      </c>
      <c r="F3015" s="1448" t="s">
        <v>1744</v>
      </c>
      <c r="G3015" t="s">
        <v>2556</v>
      </c>
    </row>
    <row r="3016" spans="1:7">
      <c r="A3016" s="1221" t="s">
        <v>706</v>
      </c>
      <c r="B3016" s="1221" t="s">
        <v>1468</v>
      </c>
      <c r="C3016" s="23">
        <v>46149</v>
      </c>
      <c r="D3016" s="11">
        <v>707</v>
      </c>
      <c r="F3016" s="11" t="s">
        <v>1596</v>
      </c>
      <c r="G3016" t="s">
        <v>2556</v>
      </c>
    </row>
    <row r="3017" spans="1:7">
      <c r="A3017" s="1220" t="s">
        <v>799</v>
      </c>
      <c r="B3017" s="1220" t="s">
        <v>2561</v>
      </c>
      <c r="C3017" s="23">
        <v>46149</v>
      </c>
      <c r="E3017" s="250">
        <v>7552</v>
      </c>
      <c r="F3017" s="11" t="s">
        <v>2562</v>
      </c>
      <c r="G3017" t="s">
        <v>2556</v>
      </c>
    </row>
    <row r="3018" spans="1:7">
      <c r="A3018" s="1221" t="s">
        <v>599</v>
      </c>
      <c r="B3018" s="1221" t="s">
        <v>52</v>
      </c>
      <c r="C3018" s="23">
        <v>46149</v>
      </c>
      <c r="D3018" s="11">
        <v>513</v>
      </c>
      <c r="G3018" t="s">
        <v>2556</v>
      </c>
    </row>
    <row r="3019" spans="1:7">
      <c r="A3019" s="240" t="s">
        <v>772</v>
      </c>
      <c r="B3019" s="240" t="s">
        <v>2545</v>
      </c>
      <c r="C3019" s="23">
        <v>46149</v>
      </c>
      <c r="D3019" s="11">
        <v>8</v>
      </c>
      <c r="F3019" s="11" t="s">
        <v>2563</v>
      </c>
      <c r="G3019" t="s">
        <v>2556</v>
      </c>
    </row>
    <row r="3020" spans="1:7">
      <c r="A3020" s="1220" t="s">
        <v>796</v>
      </c>
      <c r="B3020" s="1220" t="s">
        <v>2561</v>
      </c>
      <c r="C3020" s="23">
        <v>46150</v>
      </c>
      <c r="E3020" s="250">
        <v>7946</v>
      </c>
      <c r="F3020" s="11" t="s">
        <v>2564</v>
      </c>
      <c r="G3020" t="s">
        <v>2556</v>
      </c>
    </row>
    <row r="3021" spans="1:7">
      <c r="A3021" s="1222" t="s">
        <v>696</v>
      </c>
      <c r="B3021" s="1221" t="s">
        <v>54</v>
      </c>
      <c r="C3021" s="23">
        <v>46150</v>
      </c>
      <c r="D3021" s="11">
        <v>441</v>
      </c>
      <c r="G3021" t="s">
        <v>2556</v>
      </c>
    </row>
    <row r="3022" spans="1:7">
      <c r="A3022" s="1221" t="s">
        <v>1538</v>
      </c>
      <c r="B3022" s="1221" t="s">
        <v>2557</v>
      </c>
      <c r="C3022" s="23">
        <v>46150</v>
      </c>
      <c r="D3022" s="89">
        <v>1540</v>
      </c>
      <c r="G3022" t="s">
        <v>2556</v>
      </c>
    </row>
    <row r="3023" spans="1:7">
      <c r="A3023" s="1221" t="s">
        <v>706</v>
      </c>
      <c r="B3023" s="1221" t="s">
        <v>1468</v>
      </c>
      <c r="C3023" s="23">
        <v>46150</v>
      </c>
      <c r="D3023" s="11">
        <v>512</v>
      </c>
      <c r="G3023" t="s">
        <v>2556</v>
      </c>
    </row>
    <row r="3024" spans="1:7">
      <c r="A3024" s="1221" t="s">
        <v>706</v>
      </c>
      <c r="B3024" s="1232"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2" t="s">
        <v>602</v>
      </c>
      <c r="B3027" s="1232" t="s">
        <v>54</v>
      </c>
      <c r="C3027" s="23">
        <v>46153</v>
      </c>
      <c r="G3027" t="s">
        <v>2556</v>
      </c>
    </row>
    <row r="3028" spans="1:7">
      <c r="A3028" s="1486" t="s">
        <v>808</v>
      </c>
      <c r="B3028" s="1233" t="s">
        <v>52</v>
      </c>
      <c r="C3028" s="23">
        <v>46153</v>
      </c>
      <c r="D3028" s="89">
        <v>1627</v>
      </c>
      <c r="F3028" s="11" t="s">
        <v>2566</v>
      </c>
      <c r="G3028" t="s">
        <v>2556</v>
      </c>
    </row>
    <row r="3029" spans="1:7">
      <c r="A3029" s="1487" t="s">
        <v>621</v>
      </c>
      <c r="B3029" s="1489" t="s">
        <v>471</v>
      </c>
      <c r="C3029" s="23">
        <v>46153</v>
      </c>
      <c r="G3029" t="s">
        <v>2556</v>
      </c>
    </row>
    <row r="3030" spans="1:7">
      <c r="A3030" s="1488" t="s">
        <v>678</v>
      </c>
      <c r="B3030" s="1488" t="s">
        <v>2557</v>
      </c>
      <c r="C3030" s="23">
        <v>46153</v>
      </c>
      <c r="G3030" t="s">
        <v>2556</v>
      </c>
    </row>
    <row r="3031" spans="1:7">
      <c r="A3031" s="1489" t="s">
        <v>696</v>
      </c>
      <c r="B3031" s="1489" t="s">
        <v>54</v>
      </c>
      <c r="C3031" s="23">
        <v>46153</v>
      </c>
      <c r="G3031" t="s">
        <v>2556</v>
      </c>
    </row>
    <row r="3032" spans="1:7">
      <c r="A3032" s="1488" t="s">
        <v>706</v>
      </c>
      <c r="B3032" s="1488"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6BE7FCB-F640-450E-8CA6-F40044B9C7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2026-05-11T21:02:53Z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