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23" documentId="8_{DCF85A03-1EEC-410A-B6A1-333228F65FDB}" xr6:coauthVersionLast="47" xr6:coauthVersionMax="47" xr10:uidLastSave="{A71656A8-18CE-4E53-B6E1-2006980547B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420" r:id="rId12"/>
    <pivotCache cacheId="1421" r:id="rId13"/>
    <pivotCache cacheId="1422" r:id="rId14"/>
    <pivotCache cacheId="1423" r:id="rId15"/>
    <pivotCache cacheId="14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89" i="30"/>
  <c r="V149" i="30"/>
  <c r="V291" i="30"/>
  <c r="V271" i="30"/>
  <c r="V2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<sst xmlns="http://schemas.openxmlformats.org/spreadsheetml/2006/main" count="19682" uniqueCount="2479">
  <si>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</si>
  <si>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</si>
  <si>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</si>
  <si>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</si>
  <si>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</si>
  <si>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</si>
  <si>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</si>
  <si>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</si>
  <si>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</si>
  <si>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</si>
  <si>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</si>
  <si>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</si>
  <si>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</si>
  <si>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</si>
  <si>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</si>
  <si>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</si>
  <si>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</si>
  <si>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</si>
  <si>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</si>
  <si>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</si>
  <si>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</si>
  <si>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</si>
  <si>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</si>
  <si>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</si>
  <si>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</si>
  <si>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</si>
  <si>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</si>
  <si>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</si>
  <si>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</si>
  <si>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</si>
  <si>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</si>
  <si>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</si>
  <si>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</si>
  <si>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</si>
  <si>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</si>
  <si>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</si>
  <si>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</si>
  <si>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</si>
  <si>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</si>
  <si>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</si>
  <si>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</si>
  <si>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</si>
  <si>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</si>
  <si>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</si>
  <si>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</si>
  <si>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</si>
  <si>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</si>
  <si>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</si>
  <si>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</si>
  <si>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</si>
  <si>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</si>
  <si>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</si>
  <si>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</si>
  <si>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</si>
  <si>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</si>
  <si>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</si>
  <si>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</si>
  <si>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</si>
  <si>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</si>
  <si>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</si>
  <si>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</si>
  <si>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</si>
  <si>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</si>
  <si>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</si>
  <si>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</si>
  <si>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</si>
  <si>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</si>
  <si>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</si>
  <si>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</si>
  <si>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</si>
  <si>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</si>
  <si>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</si>
  <si>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</si>
  <si>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</si>
  <si>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</si>
  <si>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</si>
  <si>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</si>
  <si>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</si>
  <si>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</si>
  <si>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</si>
  <si>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</si>
  <si>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</si>
  <si>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</si>
  <si>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</si>
  <si>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</si>
  <si>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</si>
  <si>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</si>
  <si>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</si>
  <si>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</si>
  <si>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</si>
  <si>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</si>
  <si>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</si>
  <si>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</si>
  <si>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</si>
  <si>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</si>
  <si>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</si>
  <si>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</si>
  <si>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</si>
  <si>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</si>
  <si>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</si>
  <si>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</si>
  <si>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</si>
  <si>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</si>
  <si>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</si>
  <si>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</si>
  <si>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</si>
  <si>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</si>
  <si>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</si>
  <si>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</si>
  <si>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</si>
  <si>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</si>
  <si>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</si>
  <si>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</si>
  <si>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</si>
  <si>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</si>
  <si>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</si>
  <si>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</si>
  <si>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</si>
  <si>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</si>
  <si>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</si>
  <si>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</si>
  <si>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</si>
  <si>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</si>
  <si>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</si>
  <si>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</si>
  <si>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</si>
  <si>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</si>
  <si>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</si>
  <si>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</si>
  <si>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</si>
  <si>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</si>
  <si>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</si>
  <si>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</si>
  <si>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</si>
  <si>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</si>
  <si>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</si>
  <si>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</si>
  <si>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</si>
  <si>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</si>
  <si>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</si>
  <si>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</si>
  <si>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</si>
  <si>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</si>
  <si>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</si>
  <si>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</si>
  <si>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</si>
  <si>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</si>
  <si>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</si>
  <si>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</si>
  <si>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</si>
  <si>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</si>
  <si>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</si>
  <si>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</si>
  <si>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</si>
  <si>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</si>
  <si>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</si>
  <si>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</si>
  <si>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</si>
  <si>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</si>
  <si>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</si>
  <si>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</si>
  <si>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</si>
  <si>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</si>
  <si>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</si>
  <si>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</si>
  <si>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</si>
  <si>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</si>
  <si>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</si>
  <si>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</si>
  <si>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</si>
  <si>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</si>
  <si>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</si>
  <si>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</si>
  <si>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</si>
  <si>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</si>
  <si>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</si>
  <si>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</si>
  <si>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</si>
  <si>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</si>
  <si>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</si>
  <si>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</si>
  <si>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</si>
  <si>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</si>
  <si>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</si>
  <si>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</si>
  <si>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</si>
  <si>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</si>
  <si>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</si>
  <si>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</si>
  <si>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</si>
  <si>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</si>
  <si>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</si>
  <si>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</si>
  <si>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</si>
  <si>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</si>
  <si>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</si>
  <si>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</si>
  <si>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</si>
  <si>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</si>
  <si>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</si>
  <si>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</si>
  <si>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</si>
  <si>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</si>
  <si>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</si>
  <si>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</si>
  <si>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</si>
  <si>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</si>
  <si>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</si>
  <si>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</si>
  <si>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</si>
  <si>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</si>
  <si>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</si>
  <si>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</si>
  <si>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</si>
  <si>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</si>
  <si>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</si>
  <si>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</si>
  <si>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</si>
  <si>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</si>
  <si>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</si>
  <si>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</si>
  <si>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</si>
  <si>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</si>
  <si>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</si>
  <si>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</si>
  <si>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</si>
  <si>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</si>
  <si>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</si>
  <si>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</si>
  <si>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</si>
  <si>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</si>
  <si>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</si>
  <si>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</si>
  <si>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</si>
  <si>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</si>
  <si>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</si>
  <si>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</si>
  <si>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</si>
  <si>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</si>
  <si>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</si>
  <si>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</si>
  <si>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</si>
  <si>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</si>
  <si>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</si>
  <si>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</si>
  <si>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</si>
  <si>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</si>
  <si>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</si>
  <si>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</si>
  <si>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</si>
  <si>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</si>
  <si>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</si>
  <si>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</si>
  <si>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</si>
  <si>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</si>
  <si>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</si>
  <si>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</si>
  <si>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</si>
  <si>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</si>
  <si>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</si>
  <si>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</si>
  <si>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</si>
  <si>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</si>
  <si>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</si>
  <si>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</si>
  <si>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</si>
  <si>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</si>
  <si>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</si>
  <si>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</si>
  <si>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</si>
  <si>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</si>
  <si>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</si>
  <si>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</si>
  <si>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</si>
  <si>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</si>
  <si>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</si>
  <si>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</si>
  <si>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</si>
  <si>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</si>
  <si>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</si>
  <si>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</si>
  <si>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</si>
  <si>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</si>
  <si>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</si>
  <si>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</si>
  <si>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</si>
  <si>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</si>
  <si>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</si>
  <si>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</si>
  <si>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</si>
  <si>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</si>
  <si>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</si>
  <si>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</si>
  <si>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</si>
  <si>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</si>
  <si>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</si>
  <si>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</si>
  <si>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</si>
  <si>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</si>
  <si>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</si>
  <si>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</si>
  <si>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</si>
  <si>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</si>
  <si>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</si>
  <si>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</si>
  <si>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</si>
  <si>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</si>
  <si>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</si>
  <si>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</si>
  <si>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</si>
  <si>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</si>
  <si>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</si>
  <si>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</si>
  <si>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</si>
  <si>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</si>
  <si>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</si>
  <si>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</si>
  <si>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</si>
  <si>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</si>
  <si>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</si>
  <si>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</si>
  <si>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</si>
  <si>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</si>
  <si>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</si>
  <si>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</si>
  <si>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</si>
  <si>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</si>
  <si>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</si>
  <si>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</si>
  <si>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</si>
  <si>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</si>
  <si>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</si>
  <si>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</si>
  <si>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</si>
  <si>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</si>
  <si>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</si>
  <si>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</si>
  <si>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</si>
  <si>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</si>
  <si>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</si>
  <si>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</si>
  <si>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</si>
  <si>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</si>
  <si>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</si>
  <si>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</si>
  <si>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</si>
  <si>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</si>
  <si>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</si>
  <si>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</si>
  <si>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</si>
  <si>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</si>
  <si>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</si>
  <si>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</si>
  <si>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</si>
  <si>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</si>
  <si>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</si>
  <si>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</si>
  <si>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</si>
  <si>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</si>
  <si>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</si>
  <si>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</si>
  <si>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</si>
  <si>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</si>
  <si>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</si>
  <si>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</si>
  <si>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</si>
  <si>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</si>
  <si>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</si>
  <si>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</si>
  <si>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</si>
  <si>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</si>
  <si>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</si>
  <si>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</si>
  <si>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</si>
  <si>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</si>
  <si>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</si>
  <si>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</si>
  <si>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</si>
  <si>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</si>
  <si>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</si>
  <si>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</si>
  <si>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</si>
  <si>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</si>
  <si>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</si>
  <si>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</si>
  <si>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</si>
  <si>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</si>
  <si>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</si>
  <si>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</si>
  <si>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</si>
  <si>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</si>
  <si>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</si>
  <si>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</si>
  <si>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</si>
  <si>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</si>
  <si>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</si>
  <si>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</si>
  <si>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</si>
  <si>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</si>
  <si>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</si>
  <si>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</si>
  <si>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</si>
  <si>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</si>
  <si>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</si>
  <si>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</si>
  <si>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</si>
  <si>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</si>
  <si>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</si>
  <si>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</si>
  <si>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</si>
  <si>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</si>
  <si>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</si>
  <si>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</si>
  <si>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</si>
  <si>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</si>
  <si>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</si>
  <si>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</si>
  <si>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</si>
  <si>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</si>
  <si>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</si>
  <si>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</si>
  <si>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</si>
  <si>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</si>
  <si>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</si>
  <si>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</si>
  <si>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</si>
  <si>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</si>
  <si>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</si>
  <si>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</si>
  <si>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</si>
  <si>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</si>
  <si>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</si>
  <si>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</si>
  <si>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</si>
  <si>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</si>
  <si>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</si>
  <si>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</si>
  <si>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</si>
  <si>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</si>
  <si>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</si>
  <si>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</si>
  <si>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</si>
  <si>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</si>
  <si>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</si>
  <si>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</si>
  <si>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</si>
  <si>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</si>
  <si>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</si>
  <si>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</si>
  <si>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</si>
  <si>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</si>
  <si>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</si>
  <si>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</si>
  <si>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</si>
  <si>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</si>
  <si>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</si>
  <si>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</si>
  <si>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</si>
  <si>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</si>
  <si>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</si>
  <si>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</si>
  <si>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</si>
  <si>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</si>
  <si>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</si>
  <si>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</si>
  <si>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</si>
  <si>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</si>
  <si>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</si>
  <si>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</si>
  <si>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</si>
  <si>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</si>
  <si>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</si>
  <si>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</si>
  <si>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</si>
  <si>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</si>
  <si>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</si>
  <si>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</si>
  <si>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</si>
  <si>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</si>
  <si>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</si>
  <si>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</si>
  <si>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</si>
  <si>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</si>
  <si>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</si>
  <si>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</si>
  <si>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</si>
  <si>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</si>
  <si>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</si>
  <si>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</si>
  <si>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</si>
  <si>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</si>
  <si>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</si>
  <si>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</si>
  <si>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</si>
  <si>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</si>
  <si>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</si>
  <si>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</si>
  <si>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</si>
  <si>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</si>
  <si>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</si>
  <si>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</si>
  <si>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</si>
  <si>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</si>
  <si>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</si>
  <si>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</si>
  <si>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</si>
  <si>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</si>
  <si>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</si>
  <si>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</si>
  <si>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</si>
  <si>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</si>
  <si>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</si>
  <si>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</si>
  <si>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</si>
  <si>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</si>
  <si>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</si>
  <si>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</si>
  <si>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</si>
  <si>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</si>
  <si>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</si>
  <si>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</si>
  <si>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</si>
  <si>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</si>
  <si>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</si>
  <si>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</si>
  <si>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</si>
  <si>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</si>
  <si>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</si>
  <si>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</si>
  <si>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</si>
  <si>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</si>
  <si>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</si>
  <si>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</si>
  <si>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</si>
  <si>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</si>
  <si>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</si>
  <si>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</si>
  <si>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</si>
  <si>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</si>
  <si>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</si>
  <si>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</si>
  <si>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</si>
  <si>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</si>
  <si>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</si>
  <si>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</si>
  <si>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</si>
  <si>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</si>
  <si>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</si>
  <si>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</si>
  <si>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</si>
  <si>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</si>
  <si>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</si>
  <si>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</si>
  <si>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</si>
  <si>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</si>
  <si>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</si>
  <si>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</si>
  <si>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</si>
  <si>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</si>
  <si>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</si>
  <si>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</si>
  <si>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</si>
  <si>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</si>
  <si>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</si>
  <si>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</si>
  <si>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</si>
  <si>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</si>
  <si>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</si>
  <si>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</si>
  <si>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</si>
  <si>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</si>
  <si>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</si>
  <si>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</si>
  <si>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</si>
  <si>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</si>
  <si>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</si>
  <si>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</si>
  <si>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</si>
  <si>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</si>
  <si>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</si>
  <si>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</si>
  <si>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</si>
  <si>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</si>
  <si>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</si>
  <si>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</si>
  <si>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</si>
  <si>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</si>
  <si>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</si>
  <si>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</si>
  <si>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</si>
  <si>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</si>
  <si>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</si>
  <si>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</si>
  <si>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</si>
  <si>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</si>
  <si>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</si>
  <si>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</si>
  <si>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</si>
  <si>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</si>
  <si>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</si>
  <si>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</si>
  <si>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</si>
  <si>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</si>
  <si>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</si>
  <si>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</si>
  <si>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</si>
  <si>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</si>
  <si>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</si>
  <si>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</si>
  <si>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</si>
  <si>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</si>
  <si>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</si>
  <si>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</si>
  <si>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</si>
  <si>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</si>
  <si>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</si>
  <si>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</si>
  <si>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</si>
  <si>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</si>
  <si>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4/24 Pending Fiber Details Splicing Document.</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</si>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</sst>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9" fillId="3" borderId="57"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5" t="s">
        <v>0</v>
      </c>
      <c r="B1" s="1455"/>
      <c r="C1" s="1455"/>
      <c r="D1" s="1455"/>
      <c r="E1" s="1455"/>
      <c r="F1" s="1455"/>
      <c r="G1" s="1455"/>
      <c r="H1" s="1455"/>
      <c r="I1" s="1455"/>
      <c r="J1" s="1455"/>
      <c r="K1" s="1455"/>
      <c r="L1" s="1455"/>
      <c r="M1" s="1455"/>
      <c r="N1" s="1455"/>
      <c r="O1" s="1455"/>
      <c r="P1" s="1455"/>
      <c r="Q1" s="1021"/>
      <c r="S1" s="1021"/>
      <c r="T1" s="1021"/>
      <c r="U1" s="1021"/>
      <c r="V1" s="1021"/>
      <c r="W1" s="1021"/>
      <c r="X1" s="1021"/>
      <c r="Y1" s="1021"/>
      <c r="Z1" s="1021"/>
    </row>
    <row r="2" spans="1:26" ht="24.95" customHeight="1">
      <c r="A2" s="1456" t="str">
        <f ca="1">"Last Updated: "&amp;TEXT(NOW(),"MM/DD/YYYY  h:mm AM/PM")</f>
        <v>Last Updated: 04/25/2026  4:45 PM</v>
      </c>
      <c r="B2" s="1456"/>
      <c r="C2" s="1456"/>
      <c r="D2" s="1456"/>
      <c r="E2" s="1456"/>
      <c r="F2" s="1456"/>
      <c r="G2" s="1456"/>
      <c r="H2" s="1456"/>
      <c r="I2" s="1456"/>
      <c r="J2" s="1456"/>
      <c r="K2" s="1456"/>
      <c r="L2" s="1456"/>
      <c r="M2" s="1456"/>
      <c r="N2" s="1456"/>
      <c r="O2" s="1456"/>
      <c r="P2" s="145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95" t="s">
        <v>1</v>
      </c>
      <c r="B4" s="1495"/>
      <c r="C4" s="1495"/>
      <c r="D4" s="1495"/>
      <c r="E4" s="1495"/>
      <c r="F4" s="1495"/>
      <c r="G4" s="1495"/>
      <c r="H4" s="149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7" t="s">
        <v>7</v>
      </c>
      <c r="B7" s="1457"/>
      <c r="C7" s="1457"/>
      <c r="D7" s="1457"/>
      <c r="E7" s="1457"/>
      <c r="F7" s="1457"/>
      <c r="G7" s="1457"/>
      <c r="H7" s="1457"/>
      <c r="I7" s="1457"/>
      <c r="J7" s="1457"/>
      <c r="K7" s="1457"/>
      <c r="L7" s="1457"/>
      <c r="M7" s="1457"/>
      <c r="N7" s="1457"/>
      <c r="O7" s="1457"/>
      <c r="P7" s="145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8" t="s">
        <v>8</v>
      </c>
      <c r="B9" s="1459"/>
      <c r="C9" s="1021"/>
      <c r="D9" s="1449" t="s">
        <v>9</v>
      </c>
      <c r="E9" s="1450"/>
      <c r="F9" s="1451"/>
      <c r="G9" s="1021"/>
      <c r="H9" s="1449" t="s">
        <v>10</v>
      </c>
      <c r="I9" s="1450"/>
      <c r="J9" s="1451"/>
      <c r="K9" s="1021"/>
      <c r="L9" s="1449" t="s">
        <v>11</v>
      </c>
      <c r="M9" s="1450"/>
      <c r="N9" s="1451"/>
      <c r="O9" s="1021"/>
      <c r="P9" s="1021"/>
      <c r="Q9" s="1021"/>
      <c r="R9" s="1021"/>
      <c r="S9" s="1021"/>
      <c r="T9" s="1021"/>
      <c r="U9" s="1021"/>
      <c r="V9" s="1021"/>
      <c r="W9" s="1021"/>
      <c r="X9" s="1021"/>
      <c r="Y9" s="1021"/>
      <c r="Z9" s="1021"/>
    </row>
    <row r="10" spans="1:26" ht="50.1" customHeight="1">
      <c r="A10" s="1460"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1"/>
      <c r="C10" s="1021"/>
      <c r="D10" s="1460"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2"/>
      <c r="F10" s="1461"/>
      <c r="G10" s="1021"/>
      <c r="H10" s="1463"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64"/>
      <c r="J10" s="1465"/>
      <c r="K10" s="1021"/>
      <c r="L10" s="1466"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67"/>
      <c r="N10" s="146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9" t="s">
        <v>12</v>
      </c>
      <c r="B12" s="1451"/>
      <c r="C12" s="1021"/>
      <c r="D12" s="1449" t="s">
        <v>13</v>
      </c>
      <c r="E12" s="1450"/>
      <c r="F12" s="1451"/>
      <c r="G12" s="1021"/>
      <c r="H12" s="1449" t="s">
        <v>14</v>
      </c>
      <c r="I12" s="1450"/>
      <c r="J12" s="1451"/>
      <c r="K12" s="1021"/>
      <c r="L12" s="1449" t="s">
        <v>15</v>
      </c>
      <c r="M12" s="1450"/>
      <c r="N12" s="1451"/>
      <c r="O12" s="1021"/>
      <c r="P12" s="1021"/>
      <c r="Q12" s="1021"/>
      <c r="R12" s="1021"/>
      <c r="S12" s="1021"/>
      <c r="T12" s="1021"/>
      <c r="U12" s="1021"/>
      <c r="V12" s="1021"/>
      <c r="W12" s="1021"/>
      <c r="X12" s="1021"/>
      <c r="Y12" s="1021"/>
      <c r="Z12" s="1021"/>
    </row>
    <row r="13" spans="1:26" ht="50.1" customHeight="1">
      <c r="A13" s="1469">
        <f>IFERROR(H10/D10,0)</f>
        <v>6.1367052165875208E-2</v>
      </c>
      <c r="B13" s="1470"/>
      <c r="C13" s="1021"/>
      <c r="D13" s="147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76"/>
      <c r="F13" s="1477"/>
      <c r="G13" s="1021"/>
      <c r="H13" s="1460"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2"/>
      <c r="J13" s="1461"/>
      <c r="K13" s="1021"/>
      <c r="L13" s="1452">
        <f>COUNTA('Completed Projects Pending PW'!A3:A44)</f>
        <v>30</v>
      </c>
      <c r="M13" s="1453"/>
      <c r="N13" s="145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4" t="s">
        <v>16</v>
      </c>
      <c r="B15" s="1474"/>
      <c r="C15" s="1474"/>
      <c r="D15" s="1474"/>
      <c r="E15" s="1021"/>
      <c r="F15" s="1474" t="s">
        <v>17</v>
      </c>
      <c r="G15" s="1474"/>
      <c r="H15" s="1474"/>
      <c r="I15" s="1474"/>
      <c r="J15" s="1021"/>
      <c r="K15" s="1474" t="s">
        <v>18</v>
      </c>
      <c r="L15" s="1474"/>
      <c r="M15" s="1474"/>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2"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4"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2">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3"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5"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3">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2"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4"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2">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3"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5"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2"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6">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3"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2"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3"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4" t="s">
        <v>44</v>
      </c>
      <c r="B27" s="1474"/>
      <c r="C27" s="1474"/>
      <c r="D27" s="1474"/>
      <c r="F27" s="1478" t="s">
        <v>45</v>
      </c>
      <c r="G27" s="1478"/>
      <c r="H27" s="1478"/>
      <c r="I27" s="1478"/>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1" t="s">
        <v>65</v>
      </c>
      <c r="B39" s="1471"/>
      <c r="C39" s="1471"/>
      <c r="D39" s="1471"/>
      <c r="E39" s="1471"/>
      <c r="F39" s="1471"/>
      <c r="G39" s="1471"/>
      <c r="H39" s="1471"/>
      <c r="I39" s="1471"/>
      <c r="J39" s="1471"/>
      <c r="K39" s="1472"/>
      <c r="L39" s="1472"/>
      <c r="M39" s="1472"/>
      <c r="N39" s="147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3" t="s">
        <v>66</v>
      </c>
      <c r="B60" s="1473"/>
      <c r="C60" s="1473"/>
      <c r="D60" s="1473"/>
      <c r="E60" s="1473"/>
      <c r="F60" s="1473"/>
      <c r="G60" s="1473"/>
      <c r="H60" s="1473"/>
      <c r="I60" s="1473"/>
      <c r="J60" s="1473"/>
      <c r="K60" s="1473"/>
      <c r="L60" s="1473"/>
      <c r="M60" s="1473"/>
      <c r="N60" s="147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7">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7">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7">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7">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7">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7">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7">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7">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7">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7">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7">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7">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7">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7">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7">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7">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7">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7">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7">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7">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7">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7">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7">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7">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7">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7">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7">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7">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7">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7">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7">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7"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7"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7"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7"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7"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7"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7"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7"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7"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7"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9" t="s">
        <v>441</v>
      </c>
      <c r="C1" s="1479"/>
      <c r="D1" s="427"/>
      <c r="E1" s="1479" t="s">
        <v>442</v>
      </c>
      <c r="F1" s="14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0"/>
      <c r="B1" s="1480"/>
      <c r="C1" s="1480"/>
      <c r="D1" s="1480"/>
      <c r="E1" s="1480"/>
      <c r="F1" s="1480"/>
      <c r="G1" s="1480"/>
      <c r="H1" s="1481" t="s">
        <v>480</v>
      </c>
      <c r="I1" s="1481"/>
      <c r="J1" s="1481"/>
      <c r="K1" s="1481"/>
      <c r="L1" s="1481"/>
      <c r="M1" s="1481"/>
      <c r="N1" s="1481"/>
      <c r="O1" s="1481"/>
      <c r="P1" s="189"/>
      <c r="Q1" s="1482" t="s">
        <v>97</v>
      </c>
      <c r="R1" s="1482"/>
      <c r="S1" s="1483"/>
      <c r="T1" s="1482"/>
      <c r="U1" s="1482"/>
      <c r="V1" s="1482"/>
      <c r="W1" s="1482"/>
      <c r="X1" s="148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 activePane="topRight" state="frozen"/>
      <selection pane="topRight"/>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6"/>
      <c r="S11" s="1386"/>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8">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3">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89">
        <v>3625</v>
      </c>
      <c r="W15" s="1390"/>
      <c r="X15" s="1389">
        <v>3625</v>
      </c>
      <c r="Y15" s="1388">
        <v>0</v>
      </c>
      <c r="Z15" s="1237">
        <v>0</v>
      </c>
      <c r="AA15" s="1237">
        <v>0</v>
      </c>
      <c r="AB15" s="1216">
        <v>0</v>
      </c>
      <c r="AC15" s="1238"/>
      <c r="AD15" s="1387"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1"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2">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84">
        <v>46181</v>
      </c>
      <c r="D32" s="1448"/>
      <c r="E32" s="1448"/>
      <c r="F32" s="1447"/>
      <c r="G32" s="1282"/>
      <c r="H32" s="1485">
        <v>85</v>
      </c>
      <c r="I32" s="372" t="s">
        <v>543</v>
      </c>
      <c r="J32" s="1074" t="s">
        <v>30</v>
      </c>
      <c r="K32" s="1486"/>
      <c r="L32" s="1448"/>
      <c r="M32" s="372" t="s">
        <v>110</v>
      </c>
      <c r="N32" s="1005">
        <v>60062</v>
      </c>
      <c r="O32" s="372" t="s">
        <v>110</v>
      </c>
      <c r="P32" s="715" t="s">
        <v>32</v>
      </c>
      <c r="Q32" s="1487"/>
      <c r="R32" s="1487"/>
      <c r="S32" s="1487"/>
      <c r="T32" s="1487"/>
      <c r="U32" s="1487"/>
      <c r="V32" s="1488">
        <v>4380</v>
      </c>
      <c r="W32" s="1489"/>
      <c r="X32" s="1489">
        <f>SUM(V32-W32)</f>
        <v>4380</v>
      </c>
      <c r="Y32" s="1268">
        <f>IFERROR($W32/$V32, 0)</f>
        <v>0</v>
      </c>
      <c r="Z32" s="1490"/>
      <c r="AA32" s="698">
        <v>0</v>
      </c>
      <c r="AB32" s="698">
        <v>0</v>
      </c>
      <c r="AC32" s="1071">
        <v>0</v>
      </c>
      <c r="AD32" s="1269"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6" t="s">
        <v>618</v>
      </c>
      <c r="B35" s="377" t="s">
        <v>34</v>
      </c>
      <c r="C35" s="1484">
        <v>46181</v>
      </c>
      <c r="D35" s="1447"/>
      <c r="E35" s="1448"/>
      <c r="F35" s="1447"/>
      <c r="G35" s="1282"/>
      <c r="H35" s="703">
        <v>0</v>
      </c>
      <c r="I35" s="372" t="s">
        <v>543</v>
      </c>
      <c r="J35" s="703" t="s">
        <v>30</v>
      </c>
      <c r="K35" s="1486"/>
      <c r="L35" s="1448"/>
      <c r="M35" s="703" t="s">
        <v>110</v>
      </c>
      <c r="N35" s="713">
        <v>6580.6</v>
      </c>
      <c r="O35" s="703" t="s">
        <v>110</v>
      </c>
      <c r="P35" s="715" t="s">
        <v>32</v>
      </c>
      <c r="Q35" s="1487"/>
      <c r="R35" s="1487"/>
      <c r="S35" s="1487"/>
      <c r="T35" s="1487"/>
      <c r="U35" s="1487"/>
      <c r="V35" s="1488">
        <v>466</v>
      </c>
      <c r="W35" s="1489"/>
      <c r="X35" s="1489">
        <f>SUM(V35-W35)</f>
        <v>466</v>
      </c>
      <c r="Y35" s="1268">
        <f>IFERROR($W35/$V35, 0)</f>
        <v>0</v>
      </c>
      <c r="Z35" s="1490"/>
      <c r="AA35" s="698">
        <v>0</v>
      </c>
      <c r="AB35" s="698">
        <v>0</v>
      </c>
      <c r="AC35" s="1071">
        <v>0</v>
      </c>
      <c r="AD35" s="1269" t="s">
        <v>619</v>
      </c>
      <c r="AE35" s="735"/>
    </row>
    <row r="36" spans="1:31" ht="24.75" customHeight="1">
      <c r="A36" s="689" t="s">
        <v>620</v>
      </c>
      <c r="B36" s="377" t="s">
        <v>34</v>
      </c>
      <c r="C36" s="1484">
        <v>46181</v>
      </c>
      <c r="D36" s="1447"/>
      <c r="E36" s="1448"/>
      <c r="F36" s="1447"/>
      <c r="G36" s="1282"/>
      <c r="H36" s="1485">
        <v>47</v>
      </c>
      <c r="I36" s="372" t="s">
        <v>543</v>
      </c>
      <c r="J36" s="703" t="s">
        <v>30</v>
      </c>
      <c r="K36" s="1486"/>
      <c r="L36" s="1448"/>
      <c r="M36" s="703" t="s">
        <v>110</v>
      </c>
      <c r="N36" s="713">
        <v>36936</v>
      </c>
      <c r="O36" s="703" t="s">
        <v>110</v>
      </c>
      <c r="P36" s="715" t="s">
        <v>32</v>
      </c>
      <c r="Q36" s="1487"/>
      <c r="R36" s="1487"/>
      <c r="S36" s="1487"/>
      <c r="T36" s="1487"/>
      <c r="U36" s="1487"/>
      <c r="V36" s="1488">
        <v>2724</v>
      </c>
      <c r="W36" s="1489"/>
      <c r="X36" s="1489">
        <f>SUM(V36-W36)</f>
        <v>2724</v>
      </c>
      <c r="Y36" s="1268">
        <f>IFERROR($W36/$V36, 0)</f>
        <v>0</v>
      </c>
      <c r="Z36" s="1490"/>
      <c r="AA36" s="698">
        <v>0</v>
      </c>
      <c r="AB36" s="698">
        <v>0</v>
      </c>
      <c r="AC36" s="1071">
        <v>0</v>
      </c>
      <c r="AD36" s="1269" t="s">
        <v>612</v>
      </c>
      <c r="AE36" s="735"/>
    </row>
    <row r="37" spans="1:31" ht="24.75" customHeight="1">
      <c r="A37" s="689" t="s">
        <v>621</v>
      </c>
      <c r="B37" s="377" t="s">
        <v>34</v>
      </c>
      <c r="C37" s="690">
        <v>46112</v>
      </c>
      <c r="D37" s="366" t="s">
        <v>50</v>
      </c>
      <c r="E37" s="701">
        <v>46077</v>
      </c>
      <c r="F37" s="702"/>
      <c r="G37" s="702" t="s">
        <v>622</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9">
        <v>0</v>
      </c>
      <c r="AB38" s="1439">
        <v>0</v>
      </c>
      <c r="AC38" s="707">
        <v>0</v>
      </c>
      <c r="AD38" s="1440" t="s">
        <v>626</v>
      </c>
      <c r="AE38" s="1441"/>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631</v>
      </c>
      <c r="J40" s="1074" t="s">
        <v>30</v>
      </c>
      <c r="K40" s="692"/>
      <c r="L40" s="701"/>
      <c r="M40" s="703" t="s">
        <v>110</v>
      </c>
      <c r="N40" s="713">
        <v>170309.8</v>
      </c>
      <c r="O40" s="755" t="s">
        <v>110</v>
      </c>
      <c r="P40" s="1272"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46" t="s">
        <v>633</v>
      </c>
      <c r="B41" s="377" t="s">
        <v>34</v>
      </c>
      <c r="C41" s="701">
        <v>46181</v>
      </c>
      <c r="D41" s="1447"/>
      <c r="E41" s="1448"/>
      <c r="F41" s="1447"/>
      <c r="G41" s="1267"/>
      <c r="H41" s="1004">
        <v>0</v>
      </c>
      <c r="I41" s="372" t="s">
        <v>543</v>
      </c>
      <c r="J41" s="703" t="s">
        <v>30</v>
      </c>
      <c r="K41" s="1486"/>
      <c r="L41" s="1448"/>
      <c r="M41" s="703" t="s">
        <v>110</v>
      </c>
      <c r="N41" s="713">
        <v>3443</v>
      </c>
      <c r="O41" s="703" t="s">
        <v>110</v>
      </c>
      <c r="P41" s="694" t="s">
        <v>32</v>
      </c>
      <c r="Q41" s="1487"/>
      <c r="R41" s="1487"/>
      <c r="S41" s="1487"/>
      <c r="T41" s="1487"/>
      <c r="U41" s="1487"/>
      <c r="V41" s="1489">
        <v>224</v>
      </c>
      <c r="W41" s="1489"/>
      <c r="X41" s="1489">
        <f>SUM(V41-W41)</f>
        <v>224</v>
      </c>
      <c r="Y41" s="1268">
        <f>IFERROR($W41/$V41, 0)</f>
        <v>0</v>
      </c>
      <c r="Z41" s="1487"/>
      <c r="AA41" s="698">
        <v>0</v>
      </c>
      <c r="AB41" s="698">
        <v>0</v>
      </c>
      <c r="AC41" s="707">
        <v>0</v>
      </c>
      <c r="AD41" s="1269" t="s">
        <v>619</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6">
        <v>46122</v>
      </c>
      <c r="F43" s="1265" t="s">
        <v>51</v>
      </c>
      <c r="G43" s="1267"/>
      <c r="H43" s="1004">
        <v>0</v>
      </c>
      <c r="I43" s="372" t="s">
        <v>543</v>
      </c>
      <c r="J43" s="703" t="s">
        <v>30</v>
      </c>
      <c r="K43" s="1421"/>
      <c r="L43" s="1266"/>
      <c r="M43" s="703" t="s">
        <v>110</v>
      </c>
      <c r="N43" s="1422">
        <v>43061.3</v>
      </c>
      <c r="O43" s="755" t="s">
        <v>110</v>
      </c>
      <c r="P43" s="1423" t="s">
        <v>35</v>
      </c>
      <c r="Q43" s="1006">
        <v>46126</v>
      </c>
      <c r="R43" s="1006"/>
      <c r="S43" s="1424"/>
      <c r="T43" s="1424"/>
      <c r="U43" s="1424"/>
      <c r="V43" s="1425">
        <v>11789</v>
      </c>
      <c r="W43" s="1252">
        <v>0</v>
      </c>
      <c r="X43" s="1426">
        <f t="shared" si="7"/>
        <v>11789</v>
      </c>
      <c r="Y43" s="1268">
        <f t="shared" si="8"/>
        <v>0</v>
      </c>
      <c r="Z43" s="1424"/>
      <c r="AA43" s="698">
        <v>0</v>
      </c>
      <c r="AB43" s="698">
        <v>0</v>
      </c>
      <c r="AC43" s="707">
        <v>0</v>
      </c>
      <c r="AD43" s="1269"/>
      <c r="AE43" s="735"/>
    </row>
    <row r="44" spans="1:31" ht="24.75" customHeight="1">
      <c r="A44" s="616" t="s">
        <v>638</v>
      </c>
      <c r="B44" s="377" t="s">
        <v>37</v>
      </c>
      <c r="C44" s="360">
        <v>46138</v>
      </c>
      <c r="D44" s="702" t="s">
        <v>54</v>
      </c>
      <c r="E44" s="367">
        <v>46128</v>
      </c>
      <c r="F44" s="366" t="s">
        <v>51</v>
      </c>
      <c r="G44" s="702" t="s">
        <v>639</v>
      </c>
      <c r="H44" s="1004">
        <v>0</v>
      </c>
      <c r="I44" s="372" t="s">
        <v>631</v>
      </c>
      <c r="J44" s="703" t="s">
        <v>30</v>
      </c>
      <c r="K44" s="998"/>
      <c r="L44" s="367"/>
      <c r="M44" s="703" t="s">
        <v>110</v>
      </c>
      <c r="N44" s="1005">
        <v>146065.95000000001</v>
      </c>
      <c r="O44" s="1368" t="s">
        <v>110</v>
      </c>
      <c r="P44" s="738" t="s">
        <v>38</v>
      </c>
      <c r="Q44" s="1006">
        <v>46087</v>
      </c>
      <c r="R44" s="1006"/>
      <c r="S44" s="1006"/>
      <c r="T44" s="1006"/>
      <c r="U44" s="1006"/>
      <c r="V44" s="1007">
        <v>3461</v>
      </c>
      <c r="W44" s="1429">
        <v>3428</v>
      </c>
      <c r="X44" s="1001">
        <f t="shared" si="7"/>
        <v>33</v>
      </c>
      <c r="Y44" s="365">
        <f t="shared" si="8"/>
        <v>0.99046518347298473</v>
      </c>
      <c r="Z44" s="1250">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8" t="s">
        <v>650</v>
      </c>
      <c r="B48" s="1199" t="s">
        <v>37</v>
      </c>
      <c r="C48" s="1379">
        <v>46171</v>
      </c>
      <c r="D48" s="1265" t="s">
        <v>471</v>
      </c>
      <c r="E48" s="1266">
        <v>46129</v>
      </c>
      <c r="F48" s="1265" t="s">
        <v>51</v>
      </c>
      <c r="G48" s="1267"/>
      <c r="H48" s="1427">
        <v>80</v>
      </c>
      <c r="I48" s="1290" t="s">
        <v>543</v>
      </c>
      <c r="J48" s="1293" t="s">
        <v>30</v>
      </c>
      <c r="K48" s="1421"/>
      <c r="L48" s="1266"/>
      <c r="M48" s="703" t="s">
        <v>110</v>
      </c>
      <c r="N48" s="1422">
        <v>77548</v>
      </c>
      <c r="O48" s="1198" t="s">
        <v>110</v>
      </c>
      <c r="P48" s="1380" t="s">
        <v>29</v>
      </c>
      <c r="Q48" s="706">
        <v>46132</v>
      </c>
      <c r="R48" s="1424"/>
      <c r="S48" s="1424"/>
      <c r="T48" s="1424"/>
      <c r="U48" s="1424"/>
      <c r="V48" s="1425">
        <v>6605</v>
      </c>
      <c r="W48" s="1444">
        <v>1085</v>
      </c>
      <c r="X48" s="1426">
        <f t="shared" ref="X48:X54" si="9">SUM(V48-W48)</f>
        <v>5520</v>
      </c>
      <c r="Y48" s="1268">
        <f t="shared" ref="Y48:Y54" si="10">IFERROR($W48/$V48, 0)</f>
        <v>0.16426949280847841</v>
      </c>
      <c r="Z48" s="706">
        <v>46135</v>
      </c>
      <c r="AA48" s="698">
        <v>0</v>
      </c>
      <c r="AB48" s="744">
        <v>0</v>
      </c>
      <c r="AC48" s="743">
        <v>0</v>
      </c>
      <c r="AD48" s="1269" t="s">
        <v>651</v>
      </c>
      <c r="AE48" s="735"/>
    </row>
    <row r="49" spans="1:31" ht="24.75" customHeight="1">
      <c r="A49" s="1491" t="s">
        <v>652</v>
      </c>
      <c r="B49" s="1493" t="s">
        <v>37</v>
      </c>
      <c r="C49" s="1379">
        <v>46171</v>
      </c>
      <c r="D49" s="1265"/>
      <c r="E49" s="1266"/>
      <c r="F49" s="1265"/>
      <c r="G49" s="1267"/>
      <c r="H49" s="1427">
        <v>89</v>
      </c>
      <c r="I49" s="1290" t="s">
        <v>543</v>
      </c>
      <c r="J49" s="1293" t="s">
        <v>30</v>
      </c>
      <c r="K49" s="1421"/>
      <c r="L49" s="1266"/>
      <c r="M49" s="1197" t="s">
        <v>110</v>
      </c>
      <c r="N49" s="1422">
        <v>70666</v>
      </c>
      <c r="O49" s="1198" t="s">
        <v>110</v>
      </c>
      <c r="P49" s="1380" t="s">
        <v>32</v>
      </c>
      <c r="Q49" s="1424"/>
      <c r="R49" s="1424"/>
      <c r="S49" s="1424"/>
      <c r="T49" s="1424"/>
      <c r="U49" s="1424"/>
      <c r="V49" s="1425">
        <v>6549</v>
      </c>
      <c r="W49" s="1426"/>
      <c r="X49" s="1426">
        <f t="shared" si="9"/>
        <v>6549</v>
      </c>
      <c r="Y49" s="1268">
        <f t="shared" si="10"/>
        <v>0</v>
      </c>
      <c r="Z49" s="1424"/>
      <c r="AA49" s="698">
        <v>0</v>
      </c>
      <c r="AB49" s="744">
        <v>0</v>
      </c>
      <c r="AC49" s="743">
        <v>0</v>
      </c>
      <c r="AD49" s="1269" t="s">
        <v>653</v>
      </c>
      <c r="AE49" s="735"/>
    </row>
    <row r="50" spans="1:31" ht="24.75" customHeight="1">
      <c r="A50" s="1492" t="s">
        <v>654</v>
      </c>
      <c r="B50" s="1493" t="s">
        <v>37</v>
      </c>
      <c r="C50" s="701">
        <v>46181</v>
      </c>
      <c r="D50" s="1447"/>
      <c r="E50" s="1448"/>
      <c r="F50" s="1447"/>
      <c r="G50" s="1267"/>
      <c r="H50" s="1485">
        <v>74</v>
      </c>
      <c r="I50" s="1290" t="s">
        <v>543</v>
      </c>
      <c r="J50" s="1293" t="s">
        <v>30</v>
      </c>
      <c r="K50" s="1486"/>
      <c r="L50" s="1448"/>
      <c r="M50" s="1197" t="s">
        <v>110</v>
      </c>
      <c r="N50" s="1422">
        <v>92274</v>
      </c>
      <c r="O50" s="1198" t="s">
        <v>110</v>
      </c>
      <c r="P50" s="1380" t="s">
        <v>32</v>
      </c>
      <c r="Q50" s="1487"/>
      <c r="R50" s="1487"/>
      <c r="S50" s="1487"/>
      <c r="T50" s="1487"/>
      <c r="U50" s="1487"/>
      <c r="V50" s="1488">
        <v>8145</v>
      </c>
      <c r="W50" s="1489"/>
      <c r="X50" s="1489">
        <f>SUM(V50-W50)</f>
        <v>8145</v>
      </c>
      <c r="Y50" s="1268">
        <f>IFERROR($W50/$V50, 0)</f>
        <v>0</v>
      </c>
      <c r="Z50" s="1487"/>
      <c r="AA50" s="698">
        <v>0</v>
      </c>
      <c r="AB50" s="698">
        <v>0</v>
      </c>
      <c r="AC50" s="707">
        <v>0</v>
      </c>
      <c r="AD50" s="1269" t="s">
        <v>655</v>
      </c>
      <c r="AE50" s="735"/>
    </row>
    <row r="51" spans="1:31" ht="24.75" customHeight="1">
      <c r="A51" s="1494" t="s">
        <v>656</v>
      </c>
      <c r="B51" s="1199" t="s">
        <v>37</v>
      </c>
      <c r="C51" s="1379">
        <v>46171</v>
      </c>
      <c r="D51" s="1265"/>
      <c r="E51" s="1266"/>
      <c r="F51" s="1265"/>
      <c r="G51" s="1267"/>
      <c r="H51" s="1427">
        <v>79</v>
      </c>
      <c r="I51" s="1290" t="s">
        <v>543</v>
      </c>
      <c r="J51" s="1293" t="s">
        <v>30</v>
      </c>
      <c r="K51" s="1421"/>
      <c r="L51" s="1266"/>
      <c r="M51" s="1197" t="s">
        <v>110</v>
      </c>
      <c r="N51" s="1422">
        <v>89293.95</v>
      </c>
      <c r="O51" s="1198" t="s">
        <v>110</v>
      </c>
      <c r="P51" s="1380" t="s">
        <v>32</v>
      </c>
      <c r="Q51" s="1424"/>
      <c r="R51" s="1424"/>
      <c r="S51" s="1424"/>
      <c r="T51" s="1424"/>
      <c r="U51" s="1424"/>
      <c r="V51" s="1425">
        <v>7494</v>
      </c>
      <c r="W51" s="1426"/>
      <c r="X51" s="1426">
        <f t="shared" si="9"/>
        <v>7494</v>
      </c>
      <c r="Y51" s="1268">
        <f t="shared" si="10"/>
        <v>0</v>
      </c>
      <c r="Z51" s="1424"/>
      <c r="AA51" s="698">
        <v>0</v>
      </c>
      <c r="AB51" s="744">
        <v>0</v>
      </c>
      <c r="AC51" s="743">
        <v>0</v>
      </c>
      <c r="AD51" s="1269" t="s">
        <v>653</v>
      </c>
      <c r="AE51" s="735"/>
    </row>
    <row r="52" spans="1:31" ht="24.75" customHeight="1">
      <c r="A52" s="1338" t="s">
        <v>657</v>
      </c>
      <c r="B52" s="1199" t="s">
        <v>37</v>
      </c>
      <c r="C52" s="1379">
        <v>46171</v>
      </c>
      <c r="D52" s="1265"/>
      <c r="E52" s="1266"/>
      <c r="F52" s="1265"/>
      <c r="G52" s="1267"/>
      <c r="H52" s="1427">
        <v>71</v>
      </c>
      <c r="I52" s="1290" t="s">
        <v>543</v>
      </c>
      <c r="J52" s="1293" t="s">
        <v>30</v>
      </c>
      <c r="K52" s="1421"/>
      <c r="L52" s="1266"/>
      <c r="M52" s="1197" t="s">
        <v>110</v>
      </c>
      <c r="N52" s="1422">
        <v>91537.75</v>
      </c>
      <c r="O52" s="1198" t="s">
        <v>110</v>
      </c>
      <c r="P52" s="1380" t="s">
        <v>32</v>
      </c>
      <c r="Q52" s="1424"/>
      <c r="R52" s="1424"/>
      <c r="S52" s="1424"/>
      <c r="T52" s="1424"/>
      <c r="U52" s="1424"/>
      <c r="V52" s="1425">
        <v>7255</v>
      </c>
      <c r="W52" s="1426"/>
      <c r="X52" s="1426">
        <f t="shared" si="9"/>
        <v>7255</v>
      </c>
      <c r="Y52" s="1268">
        <f t="shared" si="10"/>
        <v>0</v>
      </c>
      <c r="Z52" s="1424"/>
      <c r="AA52" s="698">
        <v>0</v>
      </c>
      <c r="AB52" s="744">
        <v>0</v>
      </c>
      <c r="AC52" s="743">
        <v>0</v>
      </c>
      <c r="AD52" s="1269" t="s">
        <v>653</v>
      </c>
      <c r="AE52" s="735"/>
    </row>
    <row r="53" spans="1:31" ht="24.75" customHeight="1">
      <c r="A53" s="1338" t="s">
        <v>658</v>
      </c>
      <c r="B53" s="1199" t="s">
        <v>37</v>
      </c>
      <c r="C53" s="1379">
        <v>46171</v>
      </c>
      <c r="D53" s="1265"/>
      <c r="E53" s="1266"/>
      <c r="F53" s="1265"/>
      <c r="G53" s="1267"/>
      <c r="H53" s="1427">
        <v>71</v>
      </c>
      <c r="I53" s="1290" t="s">
        <v>543</v>
      </c>
      <c r="J53" s="1293" t="s">
        <v>30</v>
      </c>
      <c r="K53" s="1421"/>
      <c r="L53" s="1266"/>
      <c r="M53" s="1197" t="s">
        <v>110</v>
      </c>
      <c r="N53" s="1422">
        <v>68762</v>
      </c>
      <c r="O53" s="1198" t="s">
        <v>110</v>
      </c>
      <c r="P53" s="1380" t="s">
        <v>32</v>
      </c>
      <c r="Q53" s="1424"/>
      <c r="R53" s="1424"/>
      <c r="S53" s="1424"/>
      <c r="T53" s="1424"/>
      <c r="U53" s="1424"/>
      <c r="V53" s="1425">
        <v>5624</v>
      </c>
      <c r="W53" s="1426"/>
      <c r="X53" s="1426">
        <f t="shared" si="9"/>
        <v>5624</v>
      </c>
      <c r="Y53" s="1268">
        <f t="shared" si="10"/>
        <v>0</v>
      </c>
      <c r="Z53" s="1424"/>
      <c r="AA53" s="698">
        <v>0</v>
      </c>
      <c r="AB53" s="744">
        <v>0</v>
      </c>
      <c r="AC53" s="743">
        <v>0</v>
      </c>
      <c r="AD53" s="1269" t="s">
        <v>653</v>
      </c>
      <c r="AE53" s="735"/>
    </row>
    <row r="54" spans="1:31" ht="24.75" customHeight="1">
      <c r="A54" s="1338" t="s">
        <v>659</v>
      </c>
      <c r="B54" s="1199" t="s">
        <v>37</v>
      </c>
      <c r="C54" s="1379">
        <v>46171</v>
      </c>
      <c r="D54" s="1265" t="s">
        <v>54</v>
      </c>
      <c r="E54" s="1266">
        <v>46136</v>
      </c>
      <c r="F54" s="1265" t="s">
        <v>51</v>
      </c>
      <c r="G54" s="1267"/>
      <c r="H54" s="1427">
        <v>0</v>
      </c>
      <c r="I54" s="1290" t="s">
        <v>543</v>
      </c>
      <c r="J54" s="1293" t="s">
        <v>30</v>
      </c>
      <c r="K54" s="1421"/>
      <c r="L54" s="1266"/>
      <c r="M54" s="1197" t="s">
        <v>110</v>
      </c>
      <c r="N54" s="1422">
        <v>60407.15</v>
      </c>
      <c r="O54" s="1198" t="s">
        <v>110</v>
      </c>
      <c r="P54" s="1380" t="s">
        <v>32</v>
      </c>
      <c r="Q54" s="1424"/>
      <c r="R54" s="1424"/>
      <c r="S54" s="1424"/>
      <c r="T54" s="1424"/>
      <c r="U54" s="1424"/>
      <c r="V54" s="1425">
        <v>4327</v>
      </c>
      <c r="W54" s="1426"/>
      <c r="X54" s="1426">
        <f t="shared" si="9"/>
        <v>4327</v>
      </c>
      <c r="Y54" s="1268">
        <f t="shared" si="10"/>
        <v>0</v>
      </c>
      <c r="Z54" s="1424"/>
      <c r="AA54" s="698">
        <v>0</v>
      </c>
      <c r="AB54" s="744">
        <v>0</v>
      </c>
      <c r="AC54" s="743">
        <v>0</v>
      </c>
      <c r="AD54" s="1269"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4" t="s">
        <v>662</v>
      </c>
      <c r="AE55" s="735"/>
    </row>
    <row r="56" spans="1:31" ht="24.75" customHeight="1">
      <c r="A56" s="1338" t="s">
        <v>663</v>
      </c>
      <c r="B56" s="1078" t="s">
        <v>40</v>
      </c>
      <c r="C56" s="1336">
        <v>46178</v>
      </c>
      <c r="D56" s="1265"/>
      <c r="E56" s="1266"/>
      <c r="F56" s="1265"/>
      <c r="G56" s="1267"/>
      <c r="H56" s="1009">
        <v>0</v>
      </c>
      <c r="I56" s="304" t="s">
        <v>543</v>
      </c>
      <c r="J56" s="755" t="s">
        <v>30</v>
      </c>
      <c r="K56" s="1421"/>
      <c r="L56" s="1266"/>
      <c r="M56" s="1197" t="s">
        <v>110</v>
      </c>
      <c r="N56" s="1422">
        <v>75564</v>
      </c>
      <c r="O56" s="1198" t="s">
        <v>110</v>
      </c>
      <c r="P56" s="1380" t="s">
        <v>32</v>
      </c>
      <c r="Q56" s="1424"/>
      <c r="R56" s="1424"/>
      <c r="S56" s="1424"/>
      <c r="T56" s="1424"/>
      <c r="U56" s="1424"/>
      <c r="V56" s="1425">
        <v>6250</v>
      </c>
      <c r="W56" s="1426"/>
      <c r="X56" s="1426">
        <f t="shared" ref="X56:X62" si="13">SUM(V56-W56)</f>
        <v>6250</v>
      </c>
      <c r="Y56" s="1268">
        <f t="shared" ref="Y56:Y64" si="14">IFERROR($W56/$V56, 0)</f>
        <v>0</v>
      </c>
      <c r="Z56" s="1424"/>
      <c r="AA56" s="698">
        <v>0</v>
      </c>
      <c r="AB56" s="744">
        <v>0</v>
      </c>
      <c r="AC56" s="743">
        <v>0</v>
      </c>
      <c r="AD56" s="1269" t="s">
        <v>664</v>
      </c>
      <c r="AE56" s="735"/>
    </row>
    <row r="57" spans="1:31" ht="24.75" customHeight="1">
      <c r="A57" s="1338" t="s">
        <v>665</v>
      </c>
      <c r="B57" s="1078" t="s">
        <v>40</v>
      </c>
      <c r="C57" s="1336">
        <v>46178</v>
      </c>
      <c r="D57" s="1265"/>
      <c r="E57" s="1266"/>
      <c r="F57" s="1265"/>
      <c r="G57" s="1267"/>
      <c r="H57" s="1009">
        <v>0</v>
      </c>
      <c r="I57" s="304" t="s">
        <v>543</v>
      </c>
      <c r="J57" s="755" t="s">
        <v>30</v>
      </c>
      <c r="K57" s="1421"/>
      <c r="L57" s="1266"/>
      <c r="M57" s="1197" t="s">
        <v>110</v>
      </c>
      <c r="N57" s="1422">
        <v>81150</v>
      </c>
      <c r="O57" s="1198" t="s">
        <v>110</v>
      </c>
      <c r="P57" s="1380" t="s">
        <v>32</v>
      </c>
      <c r="Q57" s="1424"/>
      <c r="R57" s="1424"/>
      <c r="S57" s="1424"/>
      <c r="T57" s="1424"/>
      <c r="U57" s="1424"/>
      <c r="V57" s="1425">
        <v>6825</v>
      </c>
      <c r="W57" s="1426"/>
      <c r="X57" s="1426">
        <f t="shared" si="13"/>
        <v>6825</v>
      </c>
      <c r="Y57" s="1268">
        <f t="shared" si="14"/>
        <v>0</v>
      </c>
      <c r="Z57" s="1424"/>
      <c r="AA57" s="698">
        <v>0</v>
      </c>
      <c r="AB57" s="744">
        <v>0</v>
      </c>
      <c r="AC57" s="743">
        <v>0</v>
      </c>
      <c r="AD57" s="1269" t="s">
        <v>664</v>
      </c>
      <c r="AE57" s="735"/>
    </row>
    <row r="58" spans="1:31" ht="24.75" customHeight="1">
      <c r="A58" s="1403" t="s">
        <v>666</v>
      </c>
      <c r="B58" s="1078" t="s">
        <v>40</v>
      </c>
      <c r="C58" s="1336">
        <v>46178</v>
      </c>
      <c r="D58" s="1265"/>
      <c r="E58" s="1266"/>
      <c r="F58" s="1265"/>
      <c r="G58" s="1267"/>
      <c r="H58" s="1009">
        <v>0</v>
      </c>
      <c r="I58" s="304" t="s">
        <v>543</v>
      </c>
      <c r="J58" s="755" t="s">
        <v>30</v>
      </c>
      <c r="K58" s="1421"/>
      <c r="L58" s="1266"/>
      <c r="M58" s="1197" t="s">
        <v>238</v>
      </c>
      <c r="N58" s="1422">
        <v>21122.05</v>
      </c>
      <c r="O58" s="1198" t="s">
        <v>110</v>
      </c>
      <c r="P58" s="1380" t="s">
        <v>32</v>
      </c>
      <c r="Q58" s="1424"/>
      <c r="R58" s="1424"/>
      <c r="S58" s="1424"/>
      <c r="T58" s="1424"/>
      <c r="U58" s="1424"/>
      <c r="V58" s="1425">
        <v>1693</v>
      </c>
      <c r="W58" s="1426"/>
      <c r="X58" s="1426">
        <f t="shared" si="13"/>
        <v>1693</v>
      </c>
      <c r="Y58" s="1268">
        <f t="shared" si="14"/>
        <v>0</v>
      </c>
      <c r="Z58" s="1424"/>
      <c r="AA58" s="698">
        <v>0</v>
      </c>
      <c r="AB58" s="744">
        <v>0</v>
      </c>
      <c r="AC58" s="743">
        <v>0</v>
      </c>
      <c r="AD58" s="1269" t="s">
        <v>667</v>
      </c>
      <c r="AE58" s="735"/>
    </row>
    <row r="59" spans="1:31" ht="24.75" customHeight="1">
      <c r="A59" s="1338" t="s">
        <v>668</v>
      </c>
      <c r="B59" s="1078" t="s">
        <v>40</v>
      </c>
      <c r="C59" s="1336">
        <v>46178</v>
      </c>
      <c r="D59" s="1265"/>
      <c r="E59" s="1266"/>
      <c r="F59" s="1265"/>
      <c r="G59" s="1267"/>
      <c r="H59" s="1009">
        <v>0</v>
      </c>
      <c r="I59" s="304" t="s">
        <v>543</v>
      </c>
      <c r="J59" s="755" t="s">
        <v>30</v>
      </c>
      <c r="K59" s="1421"/>
      <c r="L59" s="1266"/>
      <c r="M59" s="1197" t="s">
        <v>110</v>
      </c>
      <c r="N59" s="1422">
        <v>15405.5</v>
      </c>
      <c r="O59" s="1198" t="s">
        <v>110</v>
      </c>
      <c r="P59" s="1380" t="s">
        <v>32</v>
      </c>
      <c r="Q59" s="1424"/>
      <c r="R59" s="1424"/>
      <c r="S59" s="1424"/>
      <c r="T59" s="1424"/>
      <c r="U59" s="1424"/>
      <c r="V59" s="1425">
        <v>761</v>
      </c>
      <c r="W59" s="1426"/>
      <c r="X59" s="1426">
        <f t="shared" si="13"/>
        <v>761</v>
      </c>
      <c r="Y59" s="1268">
        <f t="shared" si="14"/>
        <v>0</v>
      </c>
      <c r="Z59" s="1424"/>
      <c r="AA59" s="698">
        <v>0</v>
      </c>
      <c r="AB59" s="744">
        <v>0</v>
      </c>
      <c r="AC59" s="743">
        <v>0</v>
      </c>
      <c r="AD59" s="1269" t="s">
        <v>664</v>
      </c>
      <c r="AE59" s="735"/>
    </row>
    <row r="60" spans="1:31" ht="24.75" customHeight="1">
      <c r="A60" s="1338" t="s">
        <v>669</v>
      </c>
      <c r="B60" s="1078" t="s">
        <v>40</v>
      </c>
      <c r="C60" s="1336">
        <v>46142</v>
      </c>
      <c r="D60" s="1265" t="s">
        <v>54</v>
      </c>
      <c r="E60" s="1266">
        <v>46134</v>
      </c>
      <c r="F60" s="1265" t="s">
        <v>51</v>
      </c>
      <c r="G60" s="1267"/>
      <c r="H60" s="1009">
        <v>0</v>
      </c>
      <c r="I60" s="304" t="s">
        <v>543</v>
      </c>
      <c r="J60" s="755" t="s">
        <v>30</v>
      </c>
      <c r="K60" s="1421"/>
      <c r="L60" s="1266"/>
      <c r="M60" s="1197" t="s">
        <v>110</v>
      </c>
      <c r="N60" s="1422">
        <v>33518.699999999997</v>
      </c>
      <c r="O60" s="1198" t="s">
        <v>110</v>
      </c>
      <c r="P60" s="1380" t="s">
        <v>32</v>
      </c>
      <c r="Q60" s="1424"/>
      <c r="R60" s="1424"/>
      <c r="S60" s="1424"/>
      <c r="T60" s="1424"/>
      <c r="U60" s="1424"/>
      <c r="V60" s="1425">
        <v>3693</v>
      </c>
      <c r="W60" s="1426"/>
      <c r="X60" s="1426">
        <f t="shared" si="13"/>
        <v>3693</v>
      </c>
      <c r="Y60" s="1268">
        <f t="shared" si="14"/>
        <v>0</v>
      </c>
      <c r="Z60" s="1424"/>
      <c r="AA60" s="698">
        <v>0</v>
      </c>
      <c r="AB60" s="744">
        <v>0</v>
      </c>
      <c r="AC60" s="743">
        <v>0</v>
      </c>
      <c r="AD60" s="1269" t="s">
        <v>664</v>
      </c>
      <c r="AE60" s="735"/>
    </row>
    <row r="61" spans="1:31" ht="24.75" customHeight="1">
      <c r="A61" s="1405" t="s">
        <v>670</v>
      </c>
      <c r="B61" s="1078" t="s">
        <v>40</v>
      </c>
      <c r="C61" s="1336">
        <v>46130</v>
      </c>
      <c r="D61" s="1265" t="s">
        <v>50</v>
      </c>
      <c r="E61" s="1266">
        <v>46121</v>
      </c>
      <c r="F61" s="1265" t="s">
        <v>51</v>
      </c>
      <c r="G61" s="1267"/>
      <c r="H61" s="1009">
        <v>0</v>
      </c>
      <c r="I61" s="304" t="s">
        <v>631</v>
      </c>
      <c r="J61" s="755" t="s">
        <v>30</v>
      </c>
      <c r="K61" s="1421"/>
      <c r="L61" s="1266"/>
      <c r="M61" s="1197" t="s">
        <v>110</v>
      </c>
      <c r="N61" s="1422">
        <v>4434.3999999999996</v>
      </c>
      <c r="O61" s="1197" t="s">
        <v>110</v>
      </c>
      <c r="P61" s="1428" t="s">
        <v>38</v>
      </c>
      <c r="Q61" s="1424">
        <v>46121</v>
      </c>
      <c r="R61" s="1424"/>
      <c r="S61" s="1424"/>
      <c r="T61" s="1424"/>
      <c r="U61" s="1424"/>
      <c r="V61" s="1425">
        <v>329</v>
      </c>
      <c r="W61" s="1429">
        <v>339</v>
      </c>
      <c r="X61" s="1426">
        <f t="shared" si="13"/>
        <v>-10</v>
      </c>
      <c r="Y61" s="1268">
        <f t="shared" si="14"/>
        <v>1.0303951367781155</v>
      </c>
      <c r="Z61" s="1424">
        <v>46132</v>
      </c>
      <c r="AA61" s="825">
        <v>0</v>
      </c>
      <c r="AB61" s="829">
        <v>0</v>
      </c>
      <c r="AC61" s="743">
        <v>0</v>
      </c>
      <c r="AD61" s="1337" t="s">
        <v>671</v>
      </c>
      <c r="AE61" s="735"/>
    </row>
    <row r="62" spans="1:31" ht="24.75" customHeight="1">
      <c r="A62" s="1403" t="s">
        <v>672</v>
      </c>
      <c r="B62" s="1078" t="s">
        <v>40</v>
      </c>
      <c r="C62" s="1336">
        <v>46178</v>
      </c>
      <c r="D62" s="1265"/>
      <c r="E62" s="1266"/>
      <c r="F62" s="1265"/>
      <c r="G62" s="1267"/>
      <c r="H62" s="1009">
        <v>0</v>
      </c>
      <c r="I62" s="304" t="s">
        <v>543</v>
      </c>
      <c r="J62" s="755" t="s">
        <v>30</v>
      </c>
      <c r="K62" s="1421"/>
      <c r="L62" s="1266"/>
      <c r="M62" s="1197" t="s">
        <v>238</v>
      </c>
      <c r="N62" s="1422">
        <v>1552.9</v>
      </c>
      <c r="O62" s="1198" t="s">
        <v>110</v>
      </c>
      <c r="P62" s="1380" t="s">
        <v>32</v>
      </c>
      <c r="Q62" s="1424"/>
      <c r="R62" s="1424"/>
      <c r="S62" s="1424"/>
      <c r="T62" s="1424"/>
      <c r="U62" s="1424"/>
      <c r="V62" s="1425">
        <v>94</v>
      </c>
      <c r="W62" s="1426"/>
      <c r="X62" s="1426">
        <f t="shared" si="13"/>
        <v>94</v>
      </c>
      <c r="Y62" s="1268">
        <f t="shared" si="14"/>
        <v>0</v>
      </c>
      <c r="Z62" s="1424"/>
      <c r="AA62" s="698">
        <v>0</v>
      </c>
      <c r="AB62" s="744">
        <v>0</v>
      </c>
      <c r="AC62" s="743">
        <v>0</v>
      </c>
      <c r="AD62" s="1269" t="s">
        <v>667</v>
      </c>
      <c r="AE62" s="735"/>
    </row>
    <row r="63" spans="1:31" ht="24.75" customHeight="1">
      <c r="A63" s="1405" t="s">
        <v>673</v>
      </c>
      <c r="B63" s="1078" t="s">
        <v>40</v>
      </c>
      <c r="C63" s="1336">
        <v>46130</v>
      </c>
      <c r="D63" s="1265" t="s">
        <v>50</v>
      </c>
      <c r="E63" s="1266">
        <v>46121</v>
      </c>
      <c r="F63" s="1265" t="s">
        <v>51</v>
      </c>
      <c r="G63" s="1267"/>
      <c r="H63" s="1009">
        <v>0</v>
      </c>
      <c r="I63" s="304" t="s">
        <v>631</v>
      </c>
      <c r="J63" s="755" t="s">
        <v>30</v>
      </c>
      <c r="K63" s="1421"/>
      <c r="L63" s="1266"/>
      <c r="M63" s="1197" t="s">
        <v>110</v>
      </c>
      <c r="N63" s="1422">
        <v>3969.75</v>
      </c>
      <c r="O63" s="1197" t="s">
        <v>110</v>
      </c>
      <c r="P63" s="1428" t="s">
        <v>38</v>
      </c>
      <c r="Q63" s="1424">
        <v>46121</v>
      </c>
      <c r="R63" s="1424" t="s">
        <v>238</v>
      </c>
      <c r="S63" s="1424"/>
      <c r="T63" s="1424"/>
      <c r="U63" s="1424"/>
      <c r="V63" s="1425">
        <v>295</v>
      </c>
      <c r="W63" s="1429">
        <v>288</v>
      </c>
      <c r="X63" s="1426">
        <v>295</v>
      </c>
      <c r="Y63" s="1268">
        <f t="shared" si="14"/>
        <v>0.97627118644067801</v>
      </c>
      <c r="Z63" s="1424"/>
      <c r="AA63" s="698">
        <v>1</v>
      </c>
      <c r="AB63" s="829">
        <v>0</v>
      </c>
      <c r="AC63" s="743">
        <v>0</v>
      </c>
      <c r="AD63" s="1337" t="s">
        <v>674</v>
      </c>
      <c r="AE63" s="735"/>
    </row>
    <row r="64" spans="1:31" ht="24.75" customHeight="1">
      <c r="A64" s="1405" t="s">
        <v>675</v>
      </c>
      <c r="B64" s="1078" t="s">
        <v>40</v>
      </c>
      <c r="C64" s="1336">
        <v>46130</v>
      </c>
      <c r="D64" s="1265" t="s">
        <v>50</v>
      </c>
      <c r="E64" s="1266">
        <v>46121</v>
      </c>
      <c r="F64" s="1265" t="s">
        <v>51</v>
      </c>
      <c r="G64" s="1267"/>
      <c r="H64" s="1009">
        <v>0</v>
      </c>
      <c r="I64" s="304" t="s">
        <v>631</v>
      </c>
      <c r="J64" s="755" t="s">
        <v>30</v>
      </c>
      <c r="K64" s="1421"/>
      <c r="L64" s="1266"/>
      <c r="M64" s="1197" t="s">
        <v>110</v>
      </c>
      <c r="N64" s="1422">
        <v>4004.55</v>
      </c>
      <c r="O64" s="1197" t="s">
        <v>110</v>
      </c>
      <c r="P64" s="1428" t="s">
        <v>38</v>
      </c>
      <c r="Q64" s="1424">
        <v>46121</v>
      </c>
      <c r="R64" s="1424" t="s">
        <v>238</v>
      </c>
      <c r="S64" s="1424"/>
      <c r="T64" s="1424"/>
      <c r="U64" s="1424"/>
      <c r="V64" s="1425">
        <v>303</v>
      </c>
      <c r="W64" s="1429">
        <v>290</v>
      </c>
      <c r="X64" s="1426">
        <f>SUM(V64-W64)</f>
        <v>13</v>
      </c>
      <c r="Y64" s="1268">
        <f t="shared" si="14"/>
        <v>0.95709570957095713</v>
      </c>
      <c r="Z64" s="1424"/>
      <c r="AA64" s="698">
        <v>1</v>
      </c>
      <c r="AB64" s="829">
        <v>0</v>
      </c>
      <c r="AC64" s="743">
        <v>0</v>
      </c>
      <c r="AD64" s="1337"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2"/>
      <c r="AA65" s="825">
        <v>0</v>
      </c>
      <c r="AB65" s="825">
        <v>0</v>
      </c>
      <c r="AC65" s="774">
        <v>0</v>
      </c>
      <c r="AD65" s="1314"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3"/>
      <c r="AA66" s="825">
        <v>0</v>
      </c>
      <c r="AB66" s="825">
        <v>0</v>
      </c>
      <c r="AC66" s="774">
        <v>0</v>
      </c>
      <c r="AD66" s="1314"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6">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1">
        <v>1830</v>
      </c>
      <c r="X134" s="1426">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6">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6">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6">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6">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6">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6">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6">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6">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6">
        <f t="shared" si="16"/>
        <v>7502</v>
      </c>
      <c r="Y143" s="1104">
        <f t="shared" si="15"/>
        <v>0</v>
      </c>
      <c r="Z143" s="1105"/>
      <c r="AA143" s="744">
        <v>0</v>
      </c>
      <c r="AB143" s="744">
        <v>0</v>
      </c>
      <c r="AC143" s="743">
        <v>0</v>
      </c>
      <c r="AD143" s="728" t="s">
        <v>745</v>
      </c>
      <c r="AE143" s="732"/>
    </row>
    <row r="144" spans="1:31" ht="24.75" customHeight="1">
      <c r="A144" s="1275"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4"/>
      <c r="S144" s="1103"/>
      <c r="T144" s="1103"/>
      <c r="U144" s="1103"/>
      <c r="V144" s="776">
        <v>3682</v>
      </c>
      <c r="W144" s="1018"/>
      <c r="X144" s="1426">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2" t="s">
        <v>759</v>
      </c>
      <c r="B2" s="377" t="s">
        <v>34</v>
      </c>
      <c r="C2" s="360">
        <v>45960</v>
      </c>
      <c r="D2" s="360" t="s">
        <v>50</v>
      </c>
      <c r="E2" s="360">
        <v>45905</v>
      </c>
      <c r="F2" s="360" t="s">
        <v>55</v>
      </c>
      <c r="G2" s="361"/>
      <c r="H2" s="362">
        <v>0</v>
      </c>
      <c r="I2" s="1070" t="s">
        <v>631</v>
      </c>
      <c r="J2" s="362" t="s">
        <v>30</v>
      </c>
      <c r="K2" s="369"/>
      <c r="L2" s="299">
        <v>45943</v>
      </c>
      <c r="M2" s="681" t="s">
        <v>110</v>
      </c>
      <c r="N2" s="609">
        <v>2167.3000000000002</v>
      </c>
      <c r="O2" s="362" t="s">
        <v>110</v>
      </c>
      <c r="P2" s="1394" t="s">
        <v>38</v>
      </c>
      <c r="Q2" s="363">
        <v>45908</v>
      </c>
      <c r="R2" s="1407" t="s">
        <v>110</v>
      </c>
      <c r="S2" s="363" t="s">
        <v>760</v>
      </c>
      <c r="T2" s="373" t="s">
        <v>761</v>
      </c>
      <c r="U2" s="373" t="s">
        <v>761</v>
      </c>
      <c r="V2" s="333">
        <v>158</v>
      </c>
      <c r="W2" s="1393">
        <v>195</v>
      </c>
      <c r="X2" s="44">
        <f t="shared" ref="X2:X20" si="0">SUM(V2-W2)</f>
        <v>-37</v>
      </c>
      <c r="Y2" s="3">
        <f t="shared" ref="Y2:Y20" si="1">IFERROR($W2/$V2, 0)</f>
        <v>1.2341772151898733</v>
      </c>
      <c r="Z2" s="30" t="s">
        <v>762</v>
      </c>
      <c r="AA2" s="1209">
        <v>1</v>
      </c>
      <c r="AB2" s="1209">
        <v>1</v>
      </c>
      <c r="AC2" s="1209">
        <v>1</v>
      </c>
      <c r="AD2" s="1404" t="s">
        <v>763</v>
      </c>
    </row>
    <row r="3" spans="1:30" ht="39.75" customHeight="1">
      <c r="A3" s="1289" t="s">
        <v>764</v>
      </c>
      <c r="B3" s="377" t="s">
        <v>34</v>
      </c>
      <c r="C3" s="1281">
        <v>46099</v>
      </c>
      <c r="D3" s="1282" t="s">
        <v>50</v>
      </c>
      <c r="E3" s="1282">
        <v>45959</v>
      </c>
      <c r="F3" s="1267" t="s">
        <v>55</v>
      </c>
      <c r="G3" s="1282" t="s">
        <v>765</v>
      </c>
      <c r="H3" s="1293">
        <v>69</v>
      </c>
      <c r="I3" s="1249" t="s">
        <v>631</v>
      </c>
      <c r="J3" s="1249" t="s">
        <v>30</v>
      </c>
      <c r="K3" s="369"/>
      <c r="L3" s="1282">
        <v>45925</v>
      </c>
      <c r="M3" s="1290" t="s">
        <v>110</v>
      </c>
      <c r="N3" s="1294">
        <v>51632</v>
      </c>
      <c r="O3" s="1290" t="s">
        <v>110</v>
      </c>
      <c r="P3" s="1291" t="s">
        <v>38</v>
      </c>
      <c r="Q3" s="1250">
        <v>45932</v>
      </c>
      <c r="R3" s="1250" t="s">
        <v>110</v>
      </c>
      <c r="S3" s="363" t="s">
        <v>760</v>
      </c>
      <c r="T3" s="373" t="s">
        <v>761</v>
      </c>
      <c r="U3" s="373" t="s">
        <v>761</v>
      </c>
      <c r="V3" s="1251">
        <v>3997</v>
      </c>
      <c r="W3" s="1292">
        <v>4226</v>
      </c>
      <c r="X3" s="1252">
        <f t="shared" si="0"/>
        <v>-229</v>
      </c>
      <c r="Y3" s="365">
        <f t="shared" si="1"/>
        <v>1.0572929697272955</v>
      </c>
      <c r="Z3" s="1250">
        <v>45960</v>
      </c>
      <c r="AA3" s="1209">
        <v>1</v>
      </c>
      <c r="AB3" s="1209">
        <v>1</v>
      </c>
      <c r="AC3" s="1209">
        <v>1</v>
      </c>
      <c r="AD3" s="1269" t="s">
        <v>766</v>
      </c>
    </row>
    <row r="4" spans="1:30" ht="39.75" customHeight="1">
      <c r="A4" s="1382" t="s">
        <v>767</v>
      </c>
      <c r="B4" s="377" t="s">
        <v>34</v>
      </c>
      <c r="C4" s="360">
        <v>45989</v>
      </c>
      <c r="D4" s="367" t="s">
        <v>54</v>
      </c>
      <c r="E4" s="367">
        <v>45964</v>
      </c>
      <c r="F4" s="366" t="s">
        <v>51</v>
      </c>
      <c r="G4" s="1106" t="s">
        <v>768</v>
      </c>
      <c r="H4" s="1074">
        <v>74</v>
      </c>
      <c r="I4" s="362" t="s">
        <v>631</v>
      </c>
      <c r="J4" s="362" t="s">
        <v>30</v>
      </c>
      <c r="K4" s="362"/>
      <c r="L4" s="19">
        <v>45932</v>
      </c>
      <c r="M4" s="1107" t="s">
        <v>110</v>
      </c>
      <c r="N4" s="1075">
        <v>47064</v>
      </c>
      <c r="O4" s="372" t="s">
        <v>110</v>
      </c>
      <c r="P4" s="1394" t="s">
        <v>38</v>
      </c>
      <c r="Q4" s="370">
        <v>45932</v>
      </c>
      <c r="R4" s="370" t="s">
        <v>110</v>
      </c>
      <c r="S4" s="363" t="s">
        <v>760</v>
      </c>
      <c r="T4" s="373" t="s">
        <v>761</v>
      </c>
      <c r="U4" s="373" t="s">
        <v>761</v>
      </c>
      <c r="V4" s="671">
        <v>4716</v>
      </c>
      <c r="W4" s="1393">
        <v>4731</v>
      </c>
      <c r="X4" s="364">
        <f t="shared" si="0"/>
        <v>-15</v>
      </c>
      <c r="Y4" s="365">
        <f t="shared" si="1"/>
        <v>1.0031806615776082</v>
      </c>
      <c r="Z4" s="370">
        <v>45971</v>
      </c>
      <c r="AA4" s="1209">
        <v>1</v>
      </c>
      <c r="AB4" s="1209">
        <v>1</v>
      </c>
      <c r="AC4" s="1209">
        <v>1</v>
      </c>
      <c r="AD4" s="808" t="s">
        <v>769</v>
      </c>
    </row>
    <row r="5" spans="1:30" ht="39.75" customHeight="1">
      <c r="A5" s="1289" t="s">
        <v>770</v>
      </c>
      <c r="B5" s="377" t="s">
        <v>34</v>
      </c>
      <c r="C5" s="1281">
        <v>46099</v>
      </c>
      <c r="D5" s="1282" t="s">
        <v>54</v>
      </c>
      <c r="E5" s="1282">
        <v>45975</v>
      </c>
      <c r="F5" s="1267" t="s">
        <v>51</v>
      </c>
      <c r="G5" s="1282" t="s">
        <v>771</v>
      </c>
      <c r="H5" s="1074">
        <v>48</v>
      </c>
      <c r="I5" s="1249" t="s">
        <v>631</v>
      </c>
      <c r="J5" s="1249" t="s">
        <v>30</v>
      </c>
      <c r="K5" s="362"/>
      <c r="L5" s="1282" t="s">
        <v>260</v>
      </c>
      <c r="M5" s="1290" t="s">
        <v>110</v>
      </c>
      <c r="N5" s="1075">
        <v>39064</v>
      </c>
      <c r="O5" s="372" t="s">
        <v>110</v>
      </c>
      <c r="P5" s="1291" t="s">
        <v>38</v>
      </c>
      <c r="Q5" s="1250">
        <v>45932</v>
      </c>
      <c r="R5" s="1250" t="s">
        <v>110</v>
      </c>
      <c r="S5" s="363" t="s">
        <v>760</v>
      </c>
      <c r="T5" s="373" t="s">
        <v>761</v>
      </c>
      <c r="U5" s="373" t="s">
        <v>761</v>
      </c>
      <c r="V5" s="1251">
        <v>2982</v>
      </c>
      <c r="W5" s="1292">
        <v>2970</v>
      </c>
      <c r="X5" s="1252">
        <f t="shared" si="0"/>
        <v>12</v>
      </c>
      <c r="Y5" s="365">
        <f t="shared" si="1"/>
        <v>0.99597585513078468</v>
      </c>
      <c r="Z5" s="1250">
        <v>46104</v>
      </c>
      <c r="AA5" s="1209">
        <v>1</v>
      </c>
      <c r="AB5" s="1209">
        <v>1</v>
      </c>
      <c r="AC5" s="1209">
        <v>1</v>
      </c>
      <c r="AD5" s="1269" t="s">
        <v>772</v>
      </c>
    </row>
    <row r="6" spans="1:30" ht="39.75" customHeight="1">
      <c r="A6" s="616" t="s">
        <v>773</v>
      </c>
      <c r="B6" s="377" t="s">
        <v>34</v>
      </c>
      <c r="C6" s="360">
        <v>46079</v>
      </c>
      <c r="D6" s="367" t="s">
        <v>54</v>
      </c>
      <c r="E6" s="367">
        <v>46101</v>
      </c>
      <c r="F6" s="366" t="s">
        <v>53</v>
      </c>
      <c r="G6" s="701" t="s">
        <v>774</v>
      </c>
      <c r="H6" s="1004">
        <v>0</v>
      </c>
      <c r="I6" s="372" t="s">
        <v>631</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1">
        <v>4028</v>
      </c>
      <c r="X6" s="1001">
        <f t="shared" si="0"/>
        <v>20</v>
      </c>
      <c r="Y6" s="365">
        <f t="shared" si="1"/>
        <v>0.99505928853754944</v>
      </c>
      <c r="Z6" s="1006">
        <v>46111</v>
      </c>
      <c r="AA6" s="1209">
        <v>1</v>
      </c>
      <c r="AB6" s="698">
        <v>0</v>
      </c>
      <c r="AC6" s="1071">
        <v>0</v>
      </c>
      <c r="AD6" s="1430"/>
    </row>
    <row r="7" spans="1:30" ht="39.75" customHeight="1">
      <c r="A7" s="737" t="s">
        <v>775</v>
      </c>
      <c r="B7" s="377" t="s">
        <v>34</v>
      </c>
      <c r="C7" s="690">
        <v>46099</v>
      </c>
      <c r="D7" s="701" t="s">
        <v>54</v>
      </c>
      <c r="E7" s="701">
        <v>46101</v>
      </c>
      <c r="F7" s="702" t="s">
        <v>53</v>
      </c>
      <c r="G7" s="701" t="s">
        <v>776</v>
      </c>
      <c r="H7" s="703">
        <v>0</v>
      </c>
      <c r="I7" s="372" t="s">
        <v>631</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7" t="s">
        <v>778</v>
      </c>
      <c r="E8" s="701">
        <v>45867</v>
      </c>
      <c r="F8" s="702" t="s">
        <v>53</v>
      </c>
      <c r="G8" s="1267" t="s">
        <v>779</v>
      </c>
      <c r="H8" s="703">
        <v>0</v>
      </c>
      <c r="I8" s="372" t="s">
        <v>631</v>
      </c>
      <c r="J8" s="1197" t="s">
        <v>30</v>
      </c>
      <c r="K8" s="362"/>
      <c r="L8" s="701" t="s">
        <v>260</v>
      </c>
      <c r="M8" s="1197" t="s">
        <v>110</v>
      </c>
      <c r="N8" s="713">
        <v>144972.5</v>
      </c>
      <c r="O8" s="1197" t="s">
        <v>110</v>
      </c>
      <c r="P8" s="738" t="s">
        <v>38</v>
      </c>
      <c r="Q8" s="1250">
        <v>45867</v>
      </c>
      <c r="R8" s="1250"/>
      <c r="S8" s="363" t="s">
        <v>760</v>
      </c>
      <c r="T8" s="373" t="s">
        <v>761</v>
      </c>
      <c r="U8" s="373" t="s">
        <v>761</v>
      </c>
      <c r="V8" s="1251">
        <v>9840</v>
      </c>
      <c r="W8" s="1292">
        <v>9806</v>
      </c>
      <c r="X8" s="1252">
        <f t="shared" si="0"/>
        <v>34</v>
      </c>
      <c r="Y8" s="365">
        <f t="shared" si="1"/>
        <v>0.99654471544715451</v>
      </c>
      <c r="Z8" s="1250">
        <v>45884</v>
      </c>
      <c r="AA8" s="698">
        <v>1</v>
      </c>
      <c r="AB8" s="698">
        <v>0</v>
      </c>
      <c r="AC8" s="1253">
        <v>9106</v>
      </c>
      <c r="AD8" s="1269" t="s">
        <v>780</v>
      </c>
    </row>
    <row r="9" spans="1:30" ht="39.75" customHeight="1">
      <c r="A9" s="737" t="s">
        <v>781</v>
      </c>
      <c r="B9" s="377" t="s">
        <v>34</v>
      </c>
      <c r="C9" s="690">
        <v>46103</v>
      </c>
      <c r="D9" s="358" t="s">
        <v>52</v>
      </c>
      <c r="E9" s="701">
        <v>46077</v>
      </c>
      <c r="F9" s="366" t="s">
        <v>53</v>
      </c>
      <c r="G9" s="1267" t="s">
        <v>782</v>
      </c>
      <c r="H9" s="369">
        <v>0</v>
      </c>
      <c r="I9" s="372" t="s">
        <v>631</v>
      </c>
      <c r="J9" s="1197" t="s">
        <v>30</v>
      </c>
      <c r="K9" s="1249"/>
      <c r="L9" s="1282"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3">
        <v>0</v>
      </c>
      <c r="AD9" s="1269"/>
    </row>
    <row r="10" spans="1:30" ht="39.75" customHeight="1">
      <c r="A10" s="737" t="s">
        <v>783</v>
      </c>
      <c r="B10" s="377" t="s">
        <v>34</v>
      </c>
      <c r="C10" s="690">
        <v>46079</v>
      </c>
      <c r="D10" s="366" t="s">
        <v>54</v>
      </c>
      <c r="E10" s="367">
        <v>46056</v>
      </c>
      <c r="F10" s="366" t="s">
        <v>53</v>
      </c>
      <c r="G10" s="1267" t="s">
        <v>784</v>
      </c>
      <c r="H10" s="1197">
        <v>0</v>
      </c>
      <c r="I10" s="1290" t="s">
        <v>631</v>
      </c>
      <c r="J10" s="1197" t="s">
        <v>30</v>
      </c>
      <c r="K10" s="692"/>
      <c r="L10" s="1282"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3">
        <v>0</v>
      </c>
      <c r="AD10" s="1269" t="s">
        <v>785</v>
      </c>
    </row>
    <row r="11" spans="1:30" ht="39.75" customHeight="1">
      <c r="A11" s="616" t="s">
        <v>786</v>
      </c>
      <c r="B11" s="377" t="s">
        <v>34</v>
      </c>
      <c r="C11" s="360">
        <v>46174</v>
      </c>
      <c r="D11" s="366" t="s">
        <v>58</v>
      </c>
      <c r="E11" s="367">
        <v>46070</v>
      </c>
      <c r="F11" s="366" t="s">
        <v>53</v>
      </c>
      <c r="G11" s="702"/>
      <c r="H11" s="1004">
        <v>115</v>
      </c>
      <c r="I11" s="372" t="s">
        <v>631</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1">
        <v>7239</v>
      </c>
      <c r="X11" s="1001">
        <f t="shared" si="0"/>
        <v>-161</v>
      </c>
      <c r="Y11" s="365">
        <f t="shared" si="1"/>
        <v>1.0227465385702175</v>
      </c>
      <c r="Z11" s="1006">
        <v>46090</v>
      </c>
      <c r="AA11" s="698">
        <v>1</v>
      </c>
      <c r="AB11" s="698">
        <v>0</v>
      </c>
      <c r="AC11" s="707">
        <v>0</v>
      </c>
      <c r="AD11" s="1430"/>
    </row>
    <row r="12" spans="1:30" ht="39.75" customHeight="1">
      <c r="A12" s="737" t="s">
        <v>787</v>
      </c>
      <c r="B12" s="377" t="s">
        <v>37</v>
      </c>
      <c r="C12" s="690">
        <v>46006</v>
      </c>
      <c r="D12" s="702" t="s">
        <v>52</v>
      </c>
      <c r="E12" s="701">
        <v>45987</v>
      </c>
      <c r="F12" s="702" t="s">
        <v>51</v>
      </c>
      <c r="G12" s="702" t="s">
        <v>788</v>
      </c>
      <c r="H12" s="703">
        <v>30</v>
      </c>
      <c r="I12" s="372" t="s">
        <v>631</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631</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3" t="s">
        <v>792</v>
      </c>
    </row>
    <row r="14" spans="1:30" ht="39.75" customHeight="1">
      <c r="A14" s="737" t="s">
        <v>793</v>
      </c>
      <c r="B14" s="377" t="s">
        <v>37</v>
      </c>
      <c r="C14" s="690">
        <v>46081</v>
      </c>
      <c r="D14" s="702" t="s">
        <v>50</v>
      </c>
      <c r="E14" s="701">
        <v>46001</v>
      </c>
      <c r="F14" s="702" t="s">
        <v>51</v>
      </c>
      <c r="G14" s="702" t="s">
        <v>794</v>
      </c>
      <c r="H14" s="703">
        <v>80</v>
      </c>
      <c r="I14" s="372" t="s">
        <v>631</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631</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631</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631</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631</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631</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3">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631</v>
      </c>
      <c r="J20" s="362" t="s">
        <v>30</v>
      </c>
      <c r="K20" s="362"/>
      <c r="L20" s="360" t="s">
        <v>558</v>
      </c>
      <c r="M20" s="362" t="s">
        <v>110</v>
      </c>
      <c r="N20" s="609">
        <v>1931.75</v>
      </c>
      <c r="O20" s="579" t="s">
        <v>110</v>
      </c>
      <c r="P20" s="1303"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10" t="s">
        <v>813</v>
      </c>
      <c r="B21" s="1078" t="s">
        <v>40</v>
      </c>
      <c r="C21" s="360">
        <v>46111</v>
      </c>
      <c r="D21" s="702" t="s">
        <v>52</v>
      </c>
      <c r="E21" s="367">
        <v>46085</v>
      </c>
      <c r="F21" s="366" t="s">
        <v>53</v>
      </c>
      <c r="G21" s="702" t="s">
        <v>814</v>
      </c>
      <c r="H21" s="1009">
        <v>0</v>
      </c>
      <c r="I21" s="304" t="s">
        <v>631</v>
      </c>
      <c r="J21" s="755" t="s">
        <v>30</v>
      </c>
      <c r="K21" s="362"/>
      <c r="L21" s="749" t="s">
        <v>260</v>
      </c>
      <c r="M21" s="755" t="s">
        <v>110</v>
      </c>
      <c r="N21" s="827">
        <v>151170.79999999999</v>
      </c>
      <c r="O21" s="755" t="s">
        <v>110</v>
      </c>
      <c r="P21" s="1272" t="s">
        <v>38</v>
      </c>
      <c r="Q21" s="1006">
        <v>46086</v>
      </c>
      <c r="R21" s="1406"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815</v>
      </c>
    </row>
    <row r="22" spans="1:30" ht="39.75" customHeight="1">
      <c r="A22" s="1409" t="s">
        <v>816</v>
      </c>
      <c r="B22" s="1078" t="s">
        <v>40</v>
      </c>
      <c r="C22" s="360">
        <v>46111</v>
      </c>
      <c r="D22" s="1267" t="s">
        <v>52</v>
      </c>
      <c r="E22" s="367">
        <v>46106</v>
      </c>
      <c r="F22" s="702" t="s">
        <v>51</v>
      </c>
      <c r="G22" s="702" t="s">
        <v>817</v>
      </c>
      <c r="H22" s="1009">
        <v>0</v>
      </c>
      <c r="I22" s="304" t="s">
        <v>631</v>
      </c>
      <c r="J22" s="755" t="s">
        <v>30</v>
      </c>
      <c r="K22" s="362"/>
      <c r="L22" s="1305" t="s">
        <v>260</v>
      </c>
      <c r="M22" s="755" t="s">
        <v>110</v>
      </c>
      <c r="N22" s="827">
        <v>24122.75</v>
      </c>
      <c r="O22" s="755" t="s">
        <v>110</v>
      </c>
      <c r="P22" s="1392" t="s">
        <v>38</v>
      </c>
      <c r="Q22" s="370">
        <v>46087</v>
      </c>
      <c r="R22" s="706" t="s">
        <v>110</v>
      </c>
      <c r="S22" s="363">
        <v>46132</v>
      </c>
      <c r="T22" s="363">
        <v>46135</v>
      </c>
      <c r="U22" s="363">
        <v>46135</v>
      </c>
      <c r="V22" s="9">
        <v>1925</v>
      </c>
      <c r="W22" s="1408">
        <v>1896</v>
      </c>
      <c r="X22" s="364">
        <f>SUM(V22-W22)</f>
        <v>29</v>
      </c>
      <c r="Y22" s="365">
        <f>IFERROR($W22/$V22, 0)</f>
        <v>0.98493506493506489</v>
      </c>
      <c r="Z22" s="21">
        <v>46111</v>
      </c>
      <c r="AA22" s="825">
        <v>1</v>
      </c>
      <c r="AB22" s="825">
        <v>1</v>
      </c>
      <c r="AC22" s="825">
        <v>1</v>
      </c>
      <c r="AD22" s="1269" t="s">
        <v>818</v>
      </c>
    </row>
    <row r="23" spans="1:30" ht="39.75" customHeight="1">
      <c r="A23" s="1411" t="s">
        <v>819</v>
      </c>
      <c r="B23" s="1078" t="s">
        <v>40</v>
      </c>
      <c r="C23" s="360">
        <v>46111</v>
      </c>
      <c r="D23" s="1267" t="s">
        <v>52</v>
      </c>
      <c r="E23" s="367">
        <v>46106</v>
      </c>
      <c r="F23" s="702" t="s">
        <v>51</v>
      </c>
      <c r="G23" s="702" t="s">
        <v>820</v>
      </c>
      <c r="H23" s="1009">
        <v>0</v>
      </c>
      <c r="I23" s="304" t="s">
        <v>631</v>
      </c>
      <c r="J23" s="755" t="s">
        <v>30</v>
      </c>
      <c r="K23" s="362"/>
      <c r="L23" s="1305" t="s">
        <v>260</v>
      </c>
      <c r="M23" s="755" t="s">
        <v>110</v>
      </c>
      <c r="N23" s="827">
        <v>26639.1</v>
      </c>
      <c r="O23" s="755" t="s">
        <v>110</v>
      </c>
      <c r="P23" s="1392" t="s">
        <v>38</v>
      </c>
      <c r="Q23" s="370">
        <v>46087</v>
      </c>
      <c r="R23" s="706" t="s">
        <v>110</v>
      </c>
      <c r="S23" s="363">
        <v>46132</v>
      </c>
      <c r="T23" s="373" t="s">
        <v>761</v>
      </c>
      <c r="U23" s="373" t="s">
        <v>761</v>
      </c>
      <c r="V23" s="9">
        <v>2136</v>
      </c>
      <c r="W23" s="1408">
        <v>2179</v>
      </c>
      <c r="X23" s="364">
        <f>SUM(V23-W23)</f>
        <v>-43</v>
      </c>
      <c r="Y23" s="365">
        <f>IFERROR($W23/$V23, 0)</f>
        <v>1.0201310861423221</v>
      </c>
      <c r="Z23" s="21">
        <v>46112</v>
      </c>
      <c r="AA23" s="825">
        <v>1</v>
      </c>
      <c r="AB23" s="825">
        <v>1</v>
      </c>
      <c r="AC23" s="825">
        <v>1</v>
      </c>
      <c r="AD23" s="1269" t="s">
        <v>821</v>
      </c>
    </row>
    <row r="24" spans="1:30" ht="39.75" customHeight="1">
      <c r="A24" s="1382" t="s">
        <v>822</v>
      </c>
      <c r="B24" s="1078" t="s">
        <v>40</v>
      </c>
      <c r="C24" s="360">
        <v>46140</v>
      </c>
      <c r="D24" s="702" t="s">
        <v>52</v>
      </c>
      <c r="E24" s="367">
        <v>46106</v>
      </c>
      <c r="F24" s="702" t="s">
        <v>51</v>
      </c>
      <c r="G24" s="702" t="s">
        <v>823</v>
      </c>
      <c r="H24" s="1009">
        <v>0</v>
      </c>
      <c r="I24" s="304" t="s">
        <v>631</v>
      </c>
      <c r="J24" s="755" t="s">
        <v>30</v>
      </c>
      <c r="K24" s="362"/>
      <c r="L24" s="1305" t="s">
        <v>260</v>
      </c>
      <c r="M24" s="755" t="s">
        <v>110</v>
      </c>
      <c r="N24" s="827">
        <v>1698.25</v>
      </c>
      <c r="O24" s="755" t="s">
        <v>110</v>
      </c>
      <c r="P24" s="1392" t="s">
        <v>38</v>
      </c>
      <c r="Q24" s="1006">
        <v>46087</v>
      </c>
      <c r="R24" s="706" t="s">
        <v>110</v>
      </c>
      <c r="S24" s="363">
        <v>46132</v>
      </c>
      <c r="T24" s="373" t="s">
        <v>761</v>
      </c>
      <c r="U24" s="373" t="s">
        <v>761</v>
      </c>
      <c r="V24" s="1007">
        <v>105</v>
      </c>
      <c r="W24" s="1391">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2" t="s">
        <v>824</v>
      </c>
      <c r="B25" s="1078" t="s">
        <v>40</v>
      </c>
      <c r="C25" s="360">
        <v>46140</v>
      </c>
      <c r="D25" s="366" t="s">
        <v>52</v>
      </c>
      <c r="E25" s="367">
        <v>46106</v>
      </c>
      <c r="F25" s="702" t="s">
        <v>51</v>
      </c>
      <c r="G25" s="702" t="s">
        <v>825</v>
      </c>
      <c r="H25" s="1009">
        <v>0</v>
      </c>
      <c r="I25" s="304" t="s">
        <v>631</v>
      </c>
      <c r="J25" s="755" t="s">
        <v>30</v>
      </c>
      <c r="K25" s="362"/>
      <c r="L25" s="1305" t="s">
        <v>260</v>
      </c>
      <c r="M25" s="755" t="s">
        <v>110</v>
      </c>
      <c r="N25" s="827">
        <v>5779.1</v>
      </c>
      <c r="O25" s="755" t="s">
        <v>110</v>
      </c>
      <c r="P25" s="1392" t="s">
        <v>38</v>
      </c>
      <c r="Q25" s="1006">
        <v>46106</v>
      </c>
      <c r="R25" s="706" t="s">
        <v>110</v>
      </c>
      <c r="S25" s="363">
        <v>46132</v>
      </c>
      <c r="T25" s="373" t="s">
        <v>761</v>
      </c>
      <c r="U25" s="373" t="s">
        <v>761</v>
      </c>
      <c r="V25" s="1007">
        <v>406</v>
      </c>
      <c r="W25" s="1391">
        <v>417</v>
      </c>
      <c r="X25" s="1001">
        <f t="shared" si="4"/>
        <v>-11</v>
      </c>
      <c r="Y25" s="365">
        <f t="shared" si="5"/>
        <v>1.0270935960591132</v>
      </c>
      <c r="Z25" s="1013">
        <v>46119</v>
      </c>
      <c r="AA25" s="825">
        <v>1</v>
      </c>
      <c r="AB25" s="825">
        <v>1</v>
      </c>
      <c r="AC25" s="825">
        <v>1</v>
      </c>
      <c r="AD25" s="1269" t="s">
        <v>826</v>
      </c>
    </row>
    <row r="26" spans="1:30" ht="39.75" customHeight="1">
      <c r="A26" s="1382" t="s">
        <v>827</v>
      </c>
      <c r="B26" s="1078" t="s">
        <v>40</v>
      </c>
      <c r="C26" s="360">
        <v>46111</v>
      </c>
      <c r="D26" s="366" t="s">
        <v>50</v>
      </c>
      <c r="E26" s="367">
        <v>46087</v>
      </c>
      <c r="F26" s="702" t="s">
        <v>51</v>
      </c>
      <c r="G26" s="702" t="s">
        <v>828</v>
      </c>
      <c r="H26" s="1009">
        <v>0</v>
      </c>
      <c r="I26" s="304" t="s">
        <v>631</v>
      </c>
      <c r="J26" s="755" t="s">
        <v>30</v>
      </c>
      <c r="K26" s="362"/>
      <c r="L26" s="1305" t="s">
        <v>260</v>
      </c>
      <c r="M26" s="755" t="s">
        <v>110</v>
      </c>
      <c r="N26" s="827">
        <v>9496.2000000000007</v>
      </c>
      <c r="O26" s="755" t="s">
        <v>110</v>
      </c>
      <c r="P26" s="1392" t="s">
        <v>38</v>
      </c>
      <c r="Q26" s="1006">
        <v>46087</v>
      </c>
      <c r="R26" s="706" t="s">
        <v>110</v>
      </c>
      <c r="S26" s="363">
        <v>46132</v>
      </c>
      <c r="T26" s="373" t="s">
        <v>761</v>
      </c>
      <c r="U26" s="373" t="s">
        <v>761</v>
      </c>
      <c r="V26" s="1007">
        <v>742</v>
      </c>
      <c r="W26" s="1391">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400" t="s">
        <v>431</v>
      </c>
      <c r="B27" s="359" t="s">
        <v>28</v>
      </c>
      <c r="C27" s="690">
        <v>46080</v>
      </c>
      <c r="D27" s="702" t="s">
        <v>465</v>
      </c>
      <c r="E27" s="701">
        <v>45748</v>
      </c>
      <c r="F27" s="366" t="s">
        <v>59</v>
      </c>
      <c r="G27" s="702" t="s">
        <v>432</v>
      </c>
      <c r="H27" s="703">
        <v>0</v>
      </c>
      <c r="I27" s="703" t="s">
        <v>631</v>
      </c>
      <c r="J27" s="703" t="s">
        <v>30</v>
      </c>
      <c r="K27" s="703"/>
      <c r="L27" s="701">
        <v>46028</v>
      </c>
      <c r="M27" s="703" t="s">
        <v>110</v>
      </c>
      <c r="N27" s="713">
        <v>29634.15</v>
      </c>
      <c r="O27" s="703" t="s">
        <v>110</v>
      </c>
      <c r="P27" s="1402" t="s">
        <v>38</v>
      </c>
      <c r="Q27" s="706">
        <v>45743</v>
      </c>
      <c r="R27" s="706" t="s">
        <v>238</v>
      </c>
      <c r="S27" s="363">
        <v>46134</v>
      </c>
      <c r="T27" s="373" t="s">
        <v>761</v>
      </c>
      <c r="U27" s="373" t="s">
        <v>761</v>
      </c>
      <c r="V27" s="707">
        <v>1831</v>
      </c>
      <c r="W27" s="1401">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631</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631</v>
      </c>
      <c r="J29" s="362" t="s">
        <v>30</v>
      </c>
      <c r="K29" s="605"/>
      <c r="L29" s="19">
        <v>45742</v>
      </c>
      <c r="M29" s="607" t="s">
        <v>110</v>
      </c>
      <c r="N29" s="670">
        <v>23800.25</v>
      </c>
      <c r="O29" s="300" t="s">
        <v>110</v>
      </c>
      <c r="P29" s="1302"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631</v>
      </c>
      <c r="J30" s="703" t="s">
        <v>30</v>
      </c>
      <c r="K30" s="703"/>
      <c r="L30" s="701">
        <v>45700</v>
      </c>
      <c r="M30" s="703" t="s">
        <v>110</v>
      </c>
      <c r="N30" s="713">
        <v>19745.25</v>
      </c>
      <c r="O30" s="703" t="s">
        <v>110</v>
      </c>
      <c r="P30" s="1300"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631</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631</v>
      </c>
      <c r="J32" s="692" t="s">
        <v>36</v>
      </c>
      <c r="K32" s="721"/>
      <c r="L32" s="701">
        <v>45964</v>
      </c>
      <c r="M32" s="703" t="s">
        <v>110</v>
      </c>
      <c r="N32" s="713">
        <v>117414</v>
      </c>
      <c r="O32" s="703" t="s">
        <v>110</v>
      </c>
      <c r="P32" s="1300"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0" activePane="topRight" state="frozen"/>
      <selection pane="topRight" activeCell="N255" sqref="N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631</v>
      </c>
      <c r="J2" s="362" t="s">
        <v>30</v>
      </c>
      <c r="K2" s="360">
        <v>45891</v>
      </c>
      <c r="L2" s="300" t="s">
        <v>110</v>
      </c>
      <c r="M2" s="346">
        <v>184994.5</v>
      </c>
      <c r="N2" s="1395">
        <v>159271.5</v>
      </c>
      <c r="O2" s="937"/>
      <c r="P2" s="1262">
        <v>159271.5</v>
      </c>
      <c r="Q2" s="300" t="s">
        <v>110</v>
      </c>
      <c r="R2" s="1397"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631</v>
      </c>
      <c r="J3" s="692" t="s">
        <v>30</v>
      </c>
      <c r="K3" s="701" t="s">
        <v>260</v>
      </c>
      <c r="L3" s="692" t="s">
        <v>110</v>
      </c>
      <c r="M3" s="1019">
        <v>12404.9</v>
      </c>
      <c r="N3" s="1396">
        <v>11793.85</v>
      </c>
      <c r="O3" s="937"/>
      <c r="P3" s="1262">
        <v>11793.85</v>
      </c>
      <c r="Q3" s="304" t="s">
        <v>110</v>
      </c>
      <c r="R3" s="1398" t="s">
        <v>38</v>
      </c>
      <c r="S3" s="1335">
        <v>46077</v>
      </c>
      <c r="T3" s="1001">
        <v>1111</v>
      </c>
      <c r="U3" s="1001">
        <v>1163</v>
      </c>
      <c r="V3" s="3">
        <v>1.05</v>
      </c>
      <c r="W3" s="1000">
        <v>46097</v>
      </c>
      <c r="X3" s="698">
        <v>1</v>
      </c>
      <c r="Y3" s="280">
        <v>1</v>
      </c>
      <c r="Z3" s="280">
        <v>1</v>
      </c>
      <c r="AA3" s="363">
        <v>46104</v>
      </c>
      <c r="AB3" s="363">
        <v>46104</v>
      </c>
      <c r="AC3" s="1263" t="s">
        <v>849</v>
      </c>
    </row>
    <row r="4" spans="1:29" ht="39.75" customHeight="1">
      <c r="A4" s="297" t="s">
        <v>111</v>
      </c>
      <c r="B4" s="311" t="s">
        <v>34</v>
      </c>
      <c r="C4" s="299">
        <v>45868</v>
      </c>
      <c r="D4" s="18" t="s">
        <v>850</v>
      </c>
      <c r="E4" s="19">
        <v>45716</v>
      </c>
      <c r="F4" s="18" t="s">
        <v>51</v>
      </c>
      <c r="G4" s="920" t="s">
        <v>112</v>
      </c>
      <c r="H4" s="20">
        <v>0</v>
      </c>
      <c r="I4" s="304" t="s">
        <v>631</v>
      </c>
      <c r="J4" s="20" t="s">
        <v>30</v>
      </c>
      <c r="K4" s="299">
        <v>45716</v>
      </c>
      <c r="L4" s="20" t="s">
        <v>110</v>
      </c>
      <c r="M4" s="343">
        <v>64932.55</v>
      </c>
      <c r="N4" s="1359">
        <v>69110.8</v>
      </c>
      <c r="O4" s="799"/>
      <c r="P4" s="799">
        <v>69110.8</v>
      </c>
      <c r="Q4" s="20" t="s">
        <v>110</v>
      </c>
      <c r="R4" s="1397"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631</v>
      </c>
      <c r="J5" s="577" t="s">
        <v>30</v>
      </c>
      <c r="K5" s="24">
        <v>45708</v>
      </c>
      <c r="L5" s="304" t="s">
        <v>110</v>
      </c>
      <c r="M5" s="494">
        <v>87944.4</v>
      </c>
      <c r="N5" s="1359">
        <v>99159.12</v>
      </c>
      <c r="O5" s="799"/>
      <c r="P5" s="799">
        <v>99159.12</v>
      </c>
      <c r="Q5" s="304" t="s">
        <v>110</v>
      </c>
      <c r="R5" s="1397"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631</v>
      </c>
      <c r="J6" s="751" t="s">
        <v>30</v>
      </c>
      <c r="K6" s="753" t="s">
        <v>260</v>
      </c>
      <c r="L6" s="1418" t="s">
        <v>110</v>
      </c>
      <c r="M6" s="1278">
        <v>68962</v>
      </c>
      <c r="N6" s="343">
        <v>53757</v>
      </c>
      <c r="O6" s="415"/>
      <c r="P6" s="1278">
        <v>68962</v>
      </c>
      <c r="Q6" s="1348"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631</v>
      </c>
      <c r="J7" s="567" t="s">
        <v>30</v>
      </c>
      <c r="K7" s="19">
        <v>45905</v>
      </c>
      <c r="L7" s="1418" t="s">
        <v>110</v>
      </c>
      <c r="M7" s="1149">
        <v>66674.3</v>
      </c>
      <c r="N7" s="1360">
        <v>50364.3</v>
      </c>
      <c r="O7" s="937"/>
      <c r="P7" s="343">
        <v>50364.3</v>
      </c>
      <c r="Q7" s="304" t="s">
        <v>110</v>
      </c>
      <c r="R7" s="1397"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631</v>
      </c>
      <c r="J8" s="1419" t="s">
        <v>30</v>
      </c>
      <c r="K8" s="682">
        <v>45903</v>
      </c>
      <c r="L8" s="372" t="s">
        <v>110</v>
      </c>
      <c r="M8" s="1147">
        <v>93666.75</v>
      </c>
      <c r="N8" s="343">
        <v>78401.25</v>
      </c>
      <c r="O8" s="1324"/>
      <c r="P8" s="1310">
        <v>78401.25</v>
      </c>
      <c r="Q8" s="1399"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631</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631</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631</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631</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631</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631</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631</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8" t="s">
        <v>875</v>
      </c>
    </row>
    <row r="16" spans="1:29" ht="39.75" customHeight="1">
      <c r="A16" s="297" t="s">
        <v>137</v>
      </c>
      <c r="B16" s="311" t="s">
        <v>34</v>
      </c>
      <c r="C16" s="299">
        <v>45991</v>
      </c>
      <c r="D16" s="18" t="s">
        <v>876</v>
      </c>
      <c r="E16" s="19">
        <v>45735</v>
      </c>
      <c r="F16" s="18" t="s">
        <v>51</v>
      </c>
      <c r="G16" s="303" t="s">
        <v>138</v>
      </c>
      <c r="H16" s="20">
        <v>0</v>
      </c>
      <c r="I16" s="20" t="s">
        <v>631</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631</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631</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631</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631</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4" t="s">
        <v>887</v>
      </c>
      <c r="B21" s="1144" t="s">
        <v>34</v>
      </c>
      <c r="C21" s="606">
        <v>46053</v>
      </c>
      <c r="D21" s="608" t="s">
        <v>888</v>
      </c>
      <c r="E21" s="634">
        <v>46030</v>
      </c>
      <c r="F21" s="608" t="s">
        <v>53</v>
      </c>
      <c r="G21" s="935"/>
      <c r="H21" s="740">
        <v>0</v>
      </c>
      <c r="I21" s="1146" t="s">
        <v>631</v>
      </c>
      <c r="J21" s="983" t="s">
        <v>30</v>
      </c>
      <c r="K21" s="591" t="s">
        <v>260</v>
      </c>
      <c r="L21" s="313" t="s">
        <v>110</v>
      </c>
      <c r="M21" s="984">
        <v>1035</v>
      </c>
      <c r="N21" s="984">
        <v>875</v>
      </c>
      <c r="O21" s="799"/>
      <c r="P21" s="984">
        <v>875</v>
      </c>
      <c r="Q21" s="20" t="s">
        <v>110</v>
      </c>
      <c r="R21" s="300" t="s">
        <v>38</v>
      </c>
      <c r="S21" s="620" t="s">
        <v>36</v>
      </c>
      <c r="T21" s="1356">
        <v>0</v>
      </c>
      <c r="U21" s="364">
        <v>0</v>
      </c>
      <c r="V21" s="1242">
        <v>1</v>
      </c>
      <c r="W21" s="461">
        <v>46030</v>
      </c>
      <c r="X21" s="464">
        <v>0</v>
      </c>
      <c r="Y21" s="464">
        <v>0</v>
      </c>
      <c r="Z21" s="280">
        <v>0</v>
      </c>
      <c r="AA21" s="461">
        <v>46079</v>
      </c>
      <c r="AB21" s="461">
        <v>46079</v>
      </c>
      <c r="AC21" s="1355"/>
    </row>
    <row r="22" spans="1:29" ht="39.75" customHeight="1">
      <c r="A22" s="297" t="s">
        <v>145</v>
      </c>
      <c r="B22" s="18" t="s">
        <v>31</v>
      </c>
      <c r="C22" s="19">
        <v>45772</v>
      </c>
      <c r="D22" s="19" t="s">
        <v>50</v>
      </c>
      <c r="E22" s="305">
        <v>45691</v>
      </c>
      <c r="F22" s="305" t="s">
        <v>57</v>
      </c>
      <c r="G22" s="303" t="s">
        <v>146</v>
      </c>
      <c r="H22" s="20">
        <v>0</v>
      </c>
      <c r="I22" s="304" t="s">
        <v>631</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631</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631</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631</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631</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631</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631</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631</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631</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631</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631</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631</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631</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631</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631</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631</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631</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631</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631</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631</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631</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631</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631</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631</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631</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631</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631</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631</v>
      </c>
      <c r="J58" s="300" t="s">
        <v>30</v>
      </c>
      <c r="K58" s="299">
        <v>45882</v>
      </c>
      <c r="L58" s="300" t="s">
        <v>110</v>
      </c>
      <c r="M58" s="346">
        <v>59869.5</v>
      </c>
      <c r="N58" s="343">
        <v>67514</v>
      </c>
      <c r="O58" s="343"/>
      <c r="P58" s="343">
        <v>67514</v>
      </c>
      <c r="Q58" s="300" t="s">
        <v>110</v>
      </c>
      <c r="R58" s="300" t="s">
        <v>38</v>
      </c>
      <c r="S58" s="1334">
        <v>45882</v>
      </c>
      <c r="T58" s="604">
        <v>4537</v>
      </c>
      <c r="U58" s="1241">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631</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631</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631</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631</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631</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631</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631</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631</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631</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631</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9" t="s">
        <v>959</v>
      </c>
      <c r="B69" s="1306" t="s">
        <v>31</v>
      </c>
      <c r="C69" s="1281">
        <v>46010</v>
      </c>
      <c r="D69" s="1281" t="s">
        <v>932</v>
      </c>
      <c r="E69" s="1281">
        <v>45974</v>
      </c>
      <c r="F69" s="1306" t="s">
        <v>57</v>
      </c>
      <c r="G69" s="1306" t="s">
        <v>960</v>
      </c>
      <c r="H69" s="1249">
        <v>28</v>
      </c>
      <c r="I69" s="1260" t="s">
        <v>631</v>
      </c>
      <c r="J69" s="1249" t="s">
        <v>30</v>
      </c>
      <c r="K69" s="1281">
        <v>45972</v>
      </c>
      <c r="L69" s="1249" t="s">
        <v>110</v>
      </c>
      <c r="M69" s="1307">
        <v>27615.5</v>
      </c>
      <c r="N69" s="1307">
        <v>21572</v>
      </c>
      <c r="O69" s="1307">
        <v>6990.4</v>
      </c>
      <c r="P69" s="1307">
        <v>28562.400000000001</v>
      </c>
      <c r="Q69" s="1325" t="s">
        <v>110</v>
      </c>
      <c r="R69" s="1325" t="s">
        <v>38</v>
      </c>
      <c r="S69" s="1327">
        <v>45979</v>
      </c>
      <c r="T69" s="1252">
        <v>2027</v>
      </c>
      <c r="U69" s="1252">
        <v>2146</v>
      </c>
      <c r="V69" s="1308">
        <f>IFERROR($U69/$T69, 0)</f>
        <v>1.0587074494326592</v>
      </c>
      <c r="W69" s="1309">
        <v>45994</v>
      </c>
      <c r="X69" s="1209">
        <v>1</v>
      </c>
      <c r="Y69" s="280">
        <v>1</v>
      </c>
      <c r="Z69" s="1207">
        <v>1</v>
      </c>
      <c r="AA69" s="363">
        <v>46013</v>
      </c>
      <c r="AB69" s="363">
        <v>46064</v>
      </c>
      <c r="AC69" s="1269" t="s">
        <v>961</v>
      </c>
    </row>
    <row r="70" spans="1:29" ht="39.75" customHeight="1">
      <c r="A70" s="297" t="s">
        <v>209</v>
      </c>
      <c r="B70" s="298" t="s">
        <v>31</v>
      </c>
      <c r="C70" s="19">
        <v>45868</v>
      </c>
      <c r="D70" s="455" t="s">
        <v>56</v>
      </c>
      <c r="E70" s="455">
        <v>45833</v>
      </c>
      <c r="F70" s="298" t="s">
        <v>891</v>
      </c>
      <c r="G70" s="298" t="s">
        <v>210</v>
      </c>
      <c r="H70" s="300">
        <v>66</v>
      </c>
      <c r="I70" s="300" t="s">
        <v>631</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631</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631</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631</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631</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631</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631</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631</v>
      </c>
      <c r="J77" s="692" t="s">
        <v>30</v>
      </c>
      <c r="K77" s="690">
        <v>45999</v>
      </c>
      <c r="L77" s="692" t="s">
        <v>110</v>
      </c>
      <c r="M77" s="812">
        <v>74384</v>
      </c>
      <c r="N77" s="812">
        <v>70635.399999999994</v>
      </c>
      <c r="O77" s="693"/>
      <c r="P77" s="812">
        <v>70635.399999999994</v>
      </c>
      <c r="Q77" s="751" t="s">
        <v>110</v>
      </c>
      <c r="R77" s="751" t="s">
        <v>38</v>
      </c>
      <c r="S77" s="1326">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631</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631</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631</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631</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631</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631</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631</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631</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631</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631</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631</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631</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631</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631</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631</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631</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631</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631</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631</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631</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631</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631</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631</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9" t="s">
        <v>1025</v>
      </c>
      <c r="B101" s="1306" t="s">
        <v>31</v>
      </c>
      <c r="C101" s="1281">
        <v>46073</v>
      </c>
      <c r="D101" s="1281" t="s">
        <v>909</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5" t="s">
        <v>38</v>
      </c>
      <c r="S101" s="1309">
        <v>46027</v>
      </c>
      <c r="T101" s="1366">
        <v>3323</v>
      </c>
      <c r="U101" s="1252">
        <v>3445</v>
      </c>
      <c r="V101" s="3">
        <v>1.04</v>
      </c>
      <c r="W101" s="1250">
        <v>46056</v>
      </c>
      <c r="X101" s="1209">
        <v>1</v>
      </c>
      <c r="Y101" s="1209">
        <v>1</v>
      </c>
      <c r="Z101" s="1209">
        <v>1</v>
      </c>
      <c r="AA101" s="370">
        <v>46101</v>
      </c>
      <c r="AB101" s="363">
        <v>46101</v>
      </c>
      <c r="AC101" s="1269" t="s">
        <v>1026</v>
      </c>
    </row>
    <row r="102" spans="1:29" ht="39.75" customHeight="1">
      <c r="A102" s="297" t="s">
        <v>169</v>
      </c>
      <c r="B102" s="18" t="s">
        <v>31</v>
      </c>
      <c r="C102" s="19">
        <v>45925</v>
      </c>
      <c r="D102" s="305" t="s">
        <v>56</v>
      </c>
      <c r="E102" s="19">
        <v>45755</v>
      </c>
      <c r="F102" s="305" t="s">
        <v>891</v>
      </c>
      <c r="G102" s="442" t="s">
        <v>170</v>
      </c>
      <c r="H102" s="20">
        <v>82</v>
      </c>
      <c r="I102" s="304" t="s">
        <v>631</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631</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631</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631</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631</v>
      </c>
      <c r="J106" s="20" t="s">
        <v>30</v>
      </c>
      <c r="K106" s="299">
        <v>45884</v>
      </c>
      <c r="L106" s="300" t="s">
        <v>110</v>
      </c>
      <c r="M106" s="346">
        <v>67441</v>
      </c>
      <c r="N106" s="343">
        <v>55566</v>
      </c>
      <c r="O106" s="343">
        <v>5011.7</v>
      </c>
      <c r="P106" s="343">
        <v>60577.7</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1030</v>
      </c>
    </row>
    <row r="107" spans="1:29" ht="39.75" customHeight="1">
      <c r="A107" s="559" t="s">
        <v>1031</v>
      </c>
      <c r="B107" s="358" t="s">
        <v>31</v>
      </c>
      <c r="C107" s="360">
        <v>45991</v>
      </c>
      <c r="D107" s="360" t="s">
        <v>56</v>
      </c>
      <c r="E107" s="360">
        <v>45966</v>
      </c>
      <c r="F107" s="358" t="s">
        <v>57</v>
      </c>
      <c r="G107" s="361" t="s">
        <v>1032</v>
      </c>
      <c r="H107" s="362">
        <v>69</v>
      </c>
      <c r="I107" s="1070" t="s">
        <v>631</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631</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631</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631</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9" t="s">
        <v>1044</v>
      </c>
      <c r="H111" s="362">
        <v>77</v>
      </c>
      <c r="I111" s="1260" t="s">
        <v>631</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631</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631</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631</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631</v>
      </c>
      <c r="J116" s="625" t="s">
        <v>30</v>
      </c>
      <c r="K116" s="619">
        <v>45876</v>
      </c>
      <c r="L116" s="625" t="s">
        <v>110</v>
      </c>
      <c r="M116" s="626">
        <v>1462.85</v>
      </c>
      <c r="N116" s="343">
        <v>5035.75</v>
      </c>
      <c r="O116" s="1317"/>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1054</v>
      </c>
    </row>
    <row r="117" spans="1:29" ht="39.75" customHeight="1">
      <c r="A117" s="559" t="s">
        <v>1055</v>
      </c>
      <c r="B117" s="358" t="s">
        <v>31</v>
      </c>
      <c r="C117" s="360">
        <v>45959</v>
      </c>
      <c r="D117" s="360" t="s">
        <v>56</v>
      </c>
      <c r="E117" s="360">
        <v>45961</v>
      </c>
      <c r="F117" s="358" t="s">
        <v>61</v>
      </c>
      <c r="G117" s="691"/>
      <c r="H117" s="998">
        <v>0</v>
      </c>
      <c r="I117" s="1070" t="s">
        <v>631</v>
      </c>
      <c r="J117" s="998" t="s">
        <v>30</v>
      </c>
      <c r="K117" s="360" t="s">
        <v>558</v>
      </c>
      <c r="L117" s="998" t="s">
        <v>110</v>
      </c>
      <c r="M117" s="1019">
        <v>15670.45</v>
      </c>
      <c r="N117" s="343">
        <v>12965</v>
      </c>
      <c r="O117" s="574"/>
      <c r="P117" s="343">
        <v>12965</v>
      </c>
      <c r="Q117" s="1010" t="s">
        <v>110</v>
      </c>
      <c r="R117" s="1010" t="s">
        <v>38</v>
      </c>
      <c r="S117" s="1335">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631</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631</v>
      </c>
      <c r="J119" s="300" t="s">
        <v>30</v>
      </c>
      <c r="K119" s="19">
        <v>45902</v>
      </c>
      <c r="L119" s="300" t="s">
        <v>110</v>
      </c>
      <c r="M119" s="346">
        <v>5604.6</v>
      </c>
      <c r="N119" s="423">
        <v>7746.35</v>
      </c>
      <c r="O119" s="423"/>
      <c r="P119" s="423">
        <v>7746.35</v>
      </c>
      <c r="Q119" s="1333" t="s">
        <v>110</v>
      </c>
      <c r="R119" s="1333"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631</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631</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631</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631</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631</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631</v>
      </c>
      <c r="J125" s="300" t="s">
        <v>30</v>
      </c>
      <c r="K125" s="299">
        <v>45882</v>
      </c>
      <c r="L125" s="300" t="s">
        <v>110</v>
      </c>
      <c r="M125" s="346">
        <v>13056.5</v>
      </c>
      <c r="N125" s="343">
        <v>15624.85</v>
      </c>
      <c r="O125" s="343"/>
      <c r="P125" s="343">
        <v>15624.85</v>
      </c>
      <c r="Q125" s="1333" t="s">
        <v>110</v>
      </c>
      <c r="R125" s="1333"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631</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631</v>
      </c>
      <c r="J127" s="300" t="s">
        <v>30</v>
      </c>
      <c r="K127" s="299">
        <v>45868</v>
      </c>
      <c r="L127" s="300" t="s">
        <v>110</v>
      </c>
      <c r="M127" s="346">
        <v>14179.65</v>
      </c>
      <c r="N127" s="343">
        <v>15936.8</v>
      </c>
      <c r="O127" s="942"/>
      <c r="P127" s="343">
        <v>15936.8</v>
      </c>
      <c r="Q127" s="300" t="s">
        <v>110</v>
      </c>
      <c r="R127" s="300" t="s">
        <v>38</v>
      </c>
      <c r="S127" s="1331">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631</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631</v>
      </c>
      <c r="J129" s="692" t="s">
        <v>30</v>
      </c>
      <c r="K129" s="690" t="s">
        <v>558</v>
      </c>
      <c r="L129" s="692" t="s">
        <v>110</v>
      </c>
      <c r="M129" s="833">
        <v>23475.5</v>
      </c>
      <c r="N129" s="936">
        <v>27620.400000000001</v>
      </c>
      <c r="O129" s="1321"/>
      <c r="P129" s="936">
        <v>27620.400000000001</v>
      </c>
      <c r="Q129" s="1233" t="s">
        <v>110</v>
      </c>
      <c r="R129" s="751" t="s">
        <v>38</v>
      </c>
      <c r="S129" s="1326">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631</v>
      </c>
      <c r="J130" s="692" t="s">
        <v>30</v>
      </c>
      <c r="K130" s="690" t="s">
        <v>558</v>
      </c>
      <c r="L130" s="692" t="s">
        <v>110</v>
      </c>
      <c r="M130" s="936">
        <v>11500.3</v>
      </c>
      <c r="N130" s="833">
        <v>12331.25</v>
      </c>
      <c r="O130" s="936"/>
      <c r="P130" s="833">
        <v>12331.25</v>
      </c>
      <c r="Q130" s="751" t="s">
        <v>110</v>
      </c>
      <c r="R130" s="778" t="s">
        <v>38</v>
      </c>
      <c r="S130" s="1332">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631</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631</v>
      </c>
      <c r="J132" s="20" t="s">
        <v>30</v>
      </c>
      <c r="K132" s="473">
        <v>45838</v>
      </c>
      <c r="L132" s="20" t="s">
        <v>110</v>
      </c>
      <c r="M132" s="343">
        <v>72566</v>
      </c>
      <c r="N132" s="343">
        <v>9904.1</v>
      </c>
      <c r="O132" s="1310"/>
      <c r="P132" s="343">
        <v>9904.1</v>
      </c>
      <c r="Q132" s="1315"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631</v>
      </c>
      <c r="J133" s="20" t="s">
        <v>30</v>
      </c>
      <c r="K133" s="299">
        <v>45936</v>
      </c>
      <c r="L133" s="313" t="s">
        <v>110</v>
      </c>
      <c r="M133" s="346">
        <v>4235.8</v>
      </c>
      <c r="N133" s="343">
        <v>3228.9</v>
      </c>
      <c r="O133" s="1357"/>
      <c r="P133" s="343">
        <v>3228.9</v>
      </c>
      <c r="Q133" s="1343"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631</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631</v>
      </c>
      <c r="J135" s="300" t="s">
        <v>30</v>
      </c>
      <c r="K135" s="299">
        <v>45848</v>
      </c>
      <c r="L135" s="300" t="s">
        <v>110</v>
      </c>
      <c r="M135" s="346">
        <v>1206</v>
      </c>
      <c r="N135" s="343">
        <v>1195</v>
      </c>
      <c r="O135" s="343"/>
      <c r="P135" s="343">
        <v>1195</v>
      </c>
      <c r="Q135" s="300" t="s">
        <v>110</v>
      </c>
      <c r="R135" s="1333"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631</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631</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631</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631</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5"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631</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631</v>
      </c>
      <c r="J142" s="362" t="s">
        <v>36</v>
      </c>
      <c r="K142" s="360">
        <v>45937</v>
      </c>
      <c r="L142" s="362" t="s">
        <v>110</v>
      </c>
      <c r="M142" s="934">
        <v>210533.1</v>
      </c>
      <c r="N142" s="1310">
        <v>199293.1</v>
      </c>
      <c r="O142" s="959"/>
      <c r="P142" s="1310">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631</v>
      </c>
      <c r="J143" s="692" t="s">
        <v>36</v>
      </c>
      <c r="K143" s="690">
        <v>45978</v>
      </c>
      <c r="L143" s="692" t="s">
        <v>110</v>
      </c>
      <c r="M143" s="918">
        <v>87807.5</v>
      </c>
      <c r="N143" s="343">
        <v>81808</v>
      </c>
      <c r="O143" s="958"/>
      <c r="P143" s="343">
        <v>81808</v>
      </c>
      <c r="Q143" s="1233" t="s">
        <v>110</v>
      </c>
      <c r="R143" s="751" t="s">
        <v>38</v>
      </c>
      <c r="S143" s="1326">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5"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631</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631</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631</v>
      </c>
      <c r="J147" s="300" t="s">
        <v>36</v>
      </c>
      <c r="K147" s="299">
        <v>45874</v>
      </c>
      <c r="L147" s="300" t="s">
        <v>110</v>
      </c>
      <c r="M147" s="346">
        <v>11894.25</v>
      </c>
      <c r="N147" s="343">
        <v>10285.25</v>
      </c>
      <c r="O147" s="343">
        <v>5989</v>
      </c>
      <c r="P147" s="343">
        <v>16274</v>
      </c>
      <c r="Q147" s="313" t="s">
        <v>110</v>
      </c>
      <c r="R147" s="1328" t="s">
        <v>38</v>
      </c>
      <c r="S147" s="127">
        <v>45873</v>
      </c>
      <c r="T147" s="1159">
        <v>1471</v>
      </c>
      <c r="U147" s="1125">
        <v>1437</v>
      </c>
      <c r="V147" s="1316">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631</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0">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631</v>
      </c>
      <c r="J149" s="755" t="s">
        <v>30</v>
      </c>
      <c r="K149" s="749" t="s">
        <v>260</v>
      </c>
      <c r="L149" s="755" t="s">
        <v>110</v>
      </c>
      <c r="M149" s="1415">
        <v>14178.2</v>
      </c>
      <c r="N149" s="423">
        <v>12286.2</v>
      </c>
      <c r="O149" s="423">
        <v>1892</v>
      </c>
      <c r="P149" s="1415">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631</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631</v>
      </c>
      <c r="J151" s="20" t="s">
        <v>30</v>
      </c>
      <c r="K151" s="19">
        <v>45716</v>
      </c>
      <c r="L151" s="20" t="s">
        <v>110</v>
      </c>
      <c r="M151" s="343">
        <v>64727</v>
      </c>
      <c r="N151" s="423">
        <v>68203</v>
      </c>
      <c r="O151" s="423"/>
      <c r="P151" s="423">
        <v>68203</v>
      </c>
      <c r="Q151" s="1315"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1"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631</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631</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631</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631</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631</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631</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631</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631</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631</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631</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631</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631</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631</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631</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631</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631</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631</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631</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631</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631</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631</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631</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631</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631</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631</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631</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631</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631</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631</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631</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631</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631</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631</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631</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631</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631</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631</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631</v>
      </c>
      <c r="J214" s="780" t="s">
        <v>30</v>
      </c>
      <c r="K214" s="748">
        <v>46027</v>
      </c>
      <c r="L214" s="703" t="s">
        <v>110</v>
      </c>
      <c r="M214" s="833">
        <v>68608</v>
      </c>
      <c r="N214" s="942">
        <v>68438</v>
      </c>
      <c r="O214" s="575"/>
      <c r="P214" s="942">
        <v>68438</v>
      </c>
      <c r="Q214" s="703" t="s">
        <v>110</v>
      </c>
      <c r="R214" s="751" t="s">
        <v>38</v>
      </c>
      <c r="S214" s="1326">
        <v>46027</v>
      </c>
      <c r="T214" s="5">
        <v>5699</v>
      </c>
      <c r="U214" s="731">
        <v>5669</v>
      </c>
      <c r="V214" s="79">
        <v>0.99</v>
      </c>
      <c r="W214" s="726">
        <v>46034</v>
      </c>
      <c r="X214" s="280">
        <v>1</v>
      </c>
      <c r="Y214" s="280">
        <v>1</v>
      </c>
      <c r="Z214" s="280">
        <v>1</v>
      </c>
      <c r="AA214" s="726">
        <v>46052</v>
      </c>
      <c r="AB214" s="373" t="s">
        <v>864</v>
      </c>
      <c r="AC214" s="1304" t="s">
        <v>1176</v>
      </c>
    </row>
    <row r="215" spans="1:32" ht="39.75" customHeight="1">
      <c r="A215" s="566" t="s">
        <v>1177</v>
      </c>
      <c r="B215" s="768" t="s">
        <v>1175</v>
      </c>
      <c r="C215" s="24">
        <v>46052</v>
      </c>
      <c r="D215" s="570" t="s">
        <v>56</v>
      </c>
      <c r="E215" s="779">
        <v>46027</v>
      </c>
      <c r="F215" s="569" t="s">
        <v>1003</v>
      </c>
      <c r="G215" s="831"/>
      <c r="H215" s="572">
        <v>85</v>
      </c>
      <c r="I215" s="577" t="s">
        <v>631</v>
      </c>
      <c r="J215" s="780" t="s">
        <v>30</v>
      </c>
      <c r="K215" s="748">
        <v>46027</v>
      </c>
      <c r="L215" s="703" t="s">
        <v>110</v>
      </c>
      <c r="M215" s="833">
        <v>73334</v>
      </c>
      <c r="N215" s="942">
        <v>73164</v>
      </c>
      <c r="O215" s="575"/>
      <c r="P215" s="942">
        <v>73164</v>
      </c>
      <c r="Q215" s="755" t="s">
        <v>110</v>
      </c>
      <c r="R215" s="778" t="s">
        <v>38</v>
      </c>
      <c r="S215" s="1326">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631</v>
      </c>
      <c r="J216" s="780" t="s">
        <v>30</v>
      </c>
      <c r="K216" s="748">
        <v>46027</v>
      </c>
      <c r="L216" s="703" t="s">
        <v>110</v>
      </c>
      <c r="M216" s="833">
        <v>78025</v>
      </c>
      <c r="N216" s="942">
        <v>77855</v>
      </c>
      <c r="O216" s="575"/>
      <c r="P216" s="942">
        <v>77855</v>
      </c>
      <c r="Q216" s="1341" t="s">
        <v>110</v>
      </c>
      <c r="R216" s="751" t="s">
        <v>38</v>
      </c>
      <c r="S216" s="1326">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631</v>
      </c>
      <c r="J217" s="755" t="s">
        <v>30</v>
      </c>
      <c r="K217" s="748">
        <v>46027</v>
      </c>
      <c r="L217" s="703" t="s">
        <v>110</v>
      </c>
      <c r="M217" s="833">
        <v>59114.5</v>
      </c>
      <c r="N217" s="1339">
        <v>58944.5</v>
      </c>
      <c r="O217" s="575"/>
      <c r="P217" s="1339">
        <v>58944.5</v>
      </c>
      <c r="Q217" s="703" t="s">
        <v>110</v>
      </c>
      <c r="R217" s="751" t="s">
        <v>38</v>
      </c>
      <c r="S217" s="1326">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631</v>
      </c>
      <c r="J218" s="755" t="s">
        <v>30</v>
      </c>
      <c r="K218" s="748">
        <v>46027</v>
      </c>
      <c r="L218" s="703" t="s">
        <v>110</v>
      </c>
      <c r="M218" s="833">
        <v>88362</v>
      </c>
      <c r="N218" s="343">
        <v>88192</v>
      </c>
      <c r="O218" s="575"/>
      <c r="P218" s="343">
        <v>88192</v>
      </c>
      <c r="Q218" s="703" t="s">
        <v>110</v>
      </c>
      <c r="R218" s="751" t="s">
        <v>38</v>
      </c>
      <c r="S218" s="1326">
        <v>46027</v>
      </c>
      <c r="T218" s="5">
        <v>7145</v>
      </c>
      <c r="U218" s="1352">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631</v>
      </c>
      <c r="J219" s="755" t="s">
        <v>30</v>
      </c>
      <c r="K219" s="748">
        <v>46027</v>
      </c>
      <c r="L219" s="703" t="s">
        <v>110</v>
      </c>
      <c r="M219" s="812">
        <v>86984</v>
      </c>
      <c r="N219" s="343">
        <v>86814</v>
      </c>
      <c r="O219" s="575"/>
      <c r="P219" s="343">
        <v>86814</v>
      </c>
      <c r="Q219" s="703" t="s">
        <v>110</v>
      </c>
      <c r="R219" s="751" t="s">
        <v>38</v>
      </c>
      <c r="S219" s="1326">
        <v>46027</v>
      </c>
      <c r="T219" s="5">
        <v>7341</v>
      </c>
      <c r="U219" s="1353">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631</v>
      </c>
      <c r="J220" s="755" t="s">
        <v>30</v>
      </c>
      <c r="K220" s="748">
        <v>46027</v>
      </c>
      <c r="L220" s="703" t="s">
        <v>110</v>
      </c>
      <c r="M220" s="812">
        <v>54261.05</v>
      </c>
      <c r="N220" s="343">
        <v>45087.05</v>
      </c>
      <c r="O220" s="575"/>
      <c r="P220" s="343">
        <v>45087.05</v>
      </c>
      <c r="Q220" s="755" t="s">
        <v>110</v>
      </c>
      <c r="R220" s="1342" t="s">
        <v>38</v>
      </c>
      <c r="S220" s="1326">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631</v>
      </c>
      <c r="J221" s="1203" t="s">
        <v>30</v>
      </c>
      <c r="K221" s="1205">
        <v>46027</v>
      </c>
      <c r="L221" s="1197" t="s">
        <v>110</v>
      </c>
      <c r="M221" s="1206">
        <v>18078.28</v>
      </c>
      <c r="N221" s="942">
        <v>19162.75</v>
      </c>
      <c r="O221" s="575"/>
      <c r="P221" s="942">
        <v>19162.75</v>
      </c>
      <c r="Q221" s="1198" t="s">
        <v>110</v>
      </c>
      <c r="R221" s="1325" t="s">
        <v>38</v>
      </c>
      <c r="S221" s="1327">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631</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631</v>
      </c>
      <c r="J223" s="20" t="s">
        <v>30</v>
      </c>
      <c r="K223" s="19" t="s">
        <v>260</v>
      </c>
      <c r="L223" s="20" t="s">
        <v>110</v>
      </c>
      <c r="M223" s="803">
        <v>26696</v>
      </c>
      <c r="N223" s="423">
        <v>499.4</v>
      </c>
      <c r="O223" s="423"/>
      <c r="P223" s="423">
        <v>499.4</v>
      </c>
      <c r="Q223" s="1311" t="s">
        <v>110</v>
      </c>
      <c r="R223" s="1328"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631</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631</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631</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631</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631</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631</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631</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631</v>
      </c>
      <c r="J231" s="740" t="s">
        <v>30</v>
      </c>
      <c r="K231" s="749">
        <v>45993</v>
      </c>
      <c r="L231" s="740" t="s">
        <v>110</v>
      </c>
      <c r="M231" s="941">
        <v>93349.5</v>
      </c>
      <c r="N231" s="1339">
        <v>78956.5</v>
      </c>
      <c r="O231" s="555"/>
      <c r="P231" s="1339">
        <v>78956.5</v>
      </c>
      <c r="Q231" s="1341" t="s">
        <v>110</v>
      </c>
      <c r="R231" s="751" t="s">
        <v>38</v>
      </c>
      <c r="S231" s="1326">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631</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631</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631</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631</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631</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631</v>
      </c>
      <c r="J237" s="740" t="s">
        <v>30</v>
      </c>
      <c r="K237" s="753">
        <v>45961</v>
      </c>
      <c r="L237" s="740" t="s">
        <v>110</v>
      </c>
      <c r="M237" s="833">
        <v>91897</v>
      </c>
      <c r="N237" s="343">
        <v>76050</v>
      </c>
      <c r="O237" s="555"/>
      <c r="P237" s="343">
        <v>76050</v>
      </c>
      <c r="Q237" s="755" t="s">
        <v>110</v>
      </c>
      <c r="R237" s="751" t="s">
        <v>38</v>
      </c>
      <c r="S237" s="1329">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631</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6"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631</v>
      </c>
      <c r="J239" s="740" t="s">
        <v>30</v>
      </c>
      <c r="K239" s="753">
        <v>45964</v>
      </c>
      <c r="L239" s="740" t="s">
        <v>110</v>
      </c>
      <c r="M239" s="833">
        <v>85815</v>
      </c>
      <c r="N239" s="343">
        <v>71126</v>
      </c>
      <c r="O239" s="555"/>
      <c r="P239" s="343">
        <v>71126</v>
      </c>
      <c r="Q239" s="755" t="s">
        <v>110</v>
      </c>
      <c r="R239" s="751" t="s">
        <v>38</v>
      </c>
      <c r="S239" s="1329">
        <v>45964</v>
      </c>
      <c r="T239" s="731">
        <v>6981</v>
      </c>
      <c r="U239" s="731">
        <v>6963</v>
      </c>
      <c r="V239" s="3">
        <v>1</v>
      </c>
      <c r="W239" s="726">
        <v>45981</v>
      </c>
      <c r="X239" s="280">
        <v>1</v>
      </c>
      <c r="Y239" s="280">
        <v>1</v>
      </c>
      <c r="Z239" s="280">
        <v>1</v>
      </c>
      <c r="AA239" s="59">
        <v>46024</v>
      </c>
      <c r="AB239" s="363">
        <v>46118</v>
      </c>
      <c r="AC239" s="1246"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631</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6"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631</v>
      </c>
      <c r="J241" s="740" t="s">
        <v>30</v>
      </c>
      <c r="K241" s="753">
        <v>45964</v>
      </c>
      <c r="L241" s="740" t="s">
        <v>110</v>
      </c>
      <c r="M241" s="833">
        <v>78736.5</v>
      </c>
      <c r="N241" s="343">
        <v>65465.5</v>
      </c>
      <c r="O241" s="555"/>
      <c r="P241" s="343">
        <v>65465.5</v>
      </c>
      <c r="Q241" s="755" t="s">
        <v>110</v>
      </c>
      <c r="R241" s="751" t="s">
        <v>38</v>
      </c>
      <c r="S241" s="1329">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631</v>
      </c>
      <c r="J242" s="740" t="s">
        <v>30</v>
      </c>
      <c r="K242" s="753">
        <v>45964</v>
      </c>
      <c r="L242" s="740" t="s">
        <v>110</v>
      </c>
      <c r="M242" s="833">
        <v>80698</v>
      </c>
      <c r="N242" s="343">
        <v>67837</v>
      </c>
      <c r="O242" s="555"/>
      <c r="P242" s="343">
        <v>67837</v>
      </c>
      <c r="Q242" s="755" t="s">
        <v>110</v>
      </c>
      <c r="R242" s="751" t="s">
        <v>38</v>
      </c>
      <c r="S242" s="1329">
        <v>45964</v>
      </c>
      <c r="T242" s="731">
        <v>6739</v>
      </c>
      <c r="U242" s="731">
        <v>6739</v>
      </c>
      <c r="V242" s="3">
        <v>1</v>
      </c>
      <c r="W242" s="726">
        <v>46008</v>
      </c>
      <c r="X242" s="280">
        <v>1</v>
      </c>
      <c r="Y242" s="280">
        <v>1</v>
      </c>
      <c r="Z242" s="280">
        <v>1</v>
      </c>
      <c r="AA242" s="363">
        <v>46053</v>
      </c>
      <c r="AB242" s="373" t="s">
        <v>864</v>
      </c>
      <c r="AC242" s="1246"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631</v>
      </c>
      <c r="J243" s="740" t="s">
        <v>30</v>
      </c>
      <c r="K243" s="753">
        <v>45964</v>
      </c>
      <c r="L243" s="740" t="s">
        <v>110</v>
      </c>
      <c r="M243" s="833">
        <v>79552</v>
      </c>
      <c r="N243" s="343">
        <v>66689</v>
      </c>
      <c r="O243" s="555"/>
      <c r="P243" s="343">
        <v>66689</v>
      </c>
      <c r="Q243" s="755" t="s">
        <v>110</v>
      </c>
      <c r="R243" s="751" t="s">
        <v>38</v>
      </c>
      <c r="S243" s="1329">
        <v>45964</v>
      </c>
      <c r="T243" s="731">
        <v>6577</v>
      </c>
      <c r="U243" s="731">
        <v>6577</v>
      </c>
      <c r="V243" s="3">
        <v>1</v>
      </c>
      <c r="W243" s="726">
        <v>46000</v>
      </c>
      <c r="X243" s="744">
        <v>1</v>
      </c>
      <c r="Y243" s="744">
        <v>1</v>
      </c>
      <c r="Z243" s="280">
        <v>1</v>
      </c>
      <c r="AA243" s="726">
        <v>46048</v>
      </c>
      <c r="AB243" s="373" t="s">
        <v>864</v>
      </c>
      <c r="AC243" s="1304"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631</v>
      </c>
      <c r="J244" s="740" t="s">
        <v>30</v>
      </c>
      <c r="K244" s="753">
        <v>45964</v>
      </c>
      <c r="L244" s="740" t="s">
        <v>110</v>
      </c>
      <c r="M244" s="833">
        <v>84770</v>
      </c>
      <c r="N244" s="343">
        <v>70169</v>
      </c>
      <c r="O244" s="555"/>
      <c r="P244" s="343">
        <v>70169</v>
      </c>
      <c r="Q244" s="755" t="s">
        <v>110</v>
      </c>
      <c r="R244" s="778" t="s">
        <v>38</v>
      </c>
      <c r="S244" s="1329">
        <v>45964</v>
      </c>
      <c r="T244" s="731">
        <v>6965</v>
      </c>
      <c r="U244" s="731">
        <v>6758</v>
      </c>
      <c r="V244" s="3">
        <v>0.97</v>
      </c>
      <c r="W244" s="726">
        <v>45999</v>
      </c>
      <c r="X244" s="280">
        <v>1</v>
      </c>
      <c r="Y244" s="280">
        <v>1</v>
      </c>
      <c r="Z244" s="280">
        <v>1</v>
      </c>
      <c r="AA244" s="726">
        <v>46048</v>
      </c>
      <c r="AB244" s="373" t="s">
        <v>864</v>
      </c>
      <c r="AC244" s="1246"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631</v>
      </c>
      <c r="J245" s="740" t="s">
        <v>30</v>
      </c>
      <c r="K245" s="753">
        <v>45964</v>
      </c>
      <c r="L245" s="740" t="s">
        <v>110</v>
      </c>
      <c r="M245" s="833">
        <v>87875</v>
      </c>
      <c r="N245" s="343">
        <v>74526</v>
      </c>
      <c r="O245" s="555"/>
      <c r="P245" s="343">
        <v>74526</v>
      </c>
      <c r="Q245" s="1341" t="s">
        <v>110</v>
      </c>
      <c r="R245" s="751" t="s">
        <v>38</v>
      </c>
      <c r="S245" s="1329">
        <v>45964</v>
      </c>
      <c r="T245" s="731">
        <v>7319</v>
      </c>
      <c r="U245" s="731">
        <v>7319</v>
      </c>
      <c r="V245" s="3">
        <v>1</v>
      </c>
      <c r="W245" s="726">
        <v>46000</v>
      </c>
      <c r="X245" s="280">
        <v>1</v>
      </c>
      <c r="Y245" s="280">
        <v>1</v>
      </c>
      <c r="Z245" s="280">
        <v>1</v>
      </c>
      <c r="AA245" s="59">
        <v>46034</v>
      </c>
      <c r="AB245" s="363">
        <v>46120</v>
      </c>
      <c r="AC245" s="1246"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631</v>
      </c>
      <c r="J246" s="740" t="s">
        <v>30</v>
      </c>
      <c r="K246" s="753">
        <v>45987</v>
      </c>
      <c r="L246" s="740" t="s">
        <v>110</v>
      </c>
      <c r="M246" s="833">
        <v>84092.5</v>
      </c>
      <c r="N246" s="1339">
        <v>69227.5</v>
      </c>
      <c r="O246" s="555"/>
      <c r="P246" s="1339">
        <v>69227.5</v>
      </c>
      <c r="Q246" s="1341" t="s">
        <v>110</v>
      </c>
      <c r="R246" s="751" t="s">
        <v>38</v>
      </c>
      <c r="S246" s="1329">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631</v>
      </c>
      <c r="J247" s="740" t="s">
        <v>30</v>
      </c>
      <c r="K247" s="753">
        <v>45987</v>
      </c>
      <c r="L247" s="740" t="s">
        <v>110</v>
      </c>
      <c r="M247" s="833">
        <v>74892.5</v>
      </c>
      <c r="N247" s="343">
        <v>62257.5</v>
      </c>
      <c r="O247" s="555"/>
      <c r="P247" s="343">
        <v>62257.5</v>
      </c>
      <c r="Q247" s="1341" t="s">
        <v>110</v>
      </c>
      <c r="R247" s="751" t="s">
        <v>38</v>
      </c>
      <c r="S247" s="1330">
        <v>45987</v>
      </c>
      <c r="T247" s="731">
        <v>6218</v>
      </c>
      <c r="U247" s="731">
        <v>6218</v>
      </c>
      <c r="V247" s="3">
        <v>1</v>
      </c>
      <c r="W247" s="726">
        <v>46386</v>
      </c>
      <c r="X247" s="280">
        <v>1</v>
      </c>
      <c r="Y247" s="280">
        <v>1</v>
      </c>
      <c r="Z247" s="280">
        <v>1</v>
      </c>
      <c r="AA247" s="726">
        <v>46052</v>
      </c>
      <c r="AB247" s="363">
        <v>46120</v>
      </c>
      <c r="AC247" s="1304"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631</v>
      </c>
      <c r="J248" s="703" t="s">
        <v>30</v>
      </c>
      <c r="K248" s="753">
        <v>45987</v>
      </c>
      <c r="L248" s="740" t="s">
        <v>110</v>
      </c>
      <c r="M248" s="833">
        <v>90841</v>
      </c>
      <c r="N248" s="343">
        <v>75112</v>
      </c>
      <c r="O248" s="555"/>
      <c r="P248" s="343">
        <v>75112</v>
      </c>
      <c r="Q248" s="1341" t="s">
        <v>110</v>
      </c>
      <c r="R248" s="751" t="s">
        <v>38</v>
      </c>
      <c r="S248" s="1329">
        <v>45987</v>
      </c>
      <c r="T248" s="1297">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631</v>
      </c>
      <c r="J249" s="755" t="s">
        <v>30</v>
      </c>
      <c r="K249" s="753">
        <v>45987</v>
      </c>
      <c r="L249" s="740" t="s">
        <v>110</v>
      </c>
      <c r="M249" s="833">
        <v>68606.5</v>
      </c>
      <c r="N249" s="1339">
        <v>54793.5</v>
      </c>
      <c r="O249" s="555"/>
      <c r="P249" s="1339">
        <v>54793.5</v>
      </c>
      <c r="Q249" s="1341" t="s">
        <v>110</v>
      </c>
      <c r="R249" s="751" t="s">
        <v>38</v>
      </c>
      <c r="S249" s="1329">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631</v>
      </c>
      <c r="J250" s="755" t="s">
        <v>30</v>
      </c>
      <c r="K250" s="779">
        <v>45987</v>
      </c>
      <c r="L250" s="703" t="s">
        <v>110</v>
      </c>
      <c r="M250" s="812">
        <v>71371</v>
      </c>
      <c r="N250" s="1340">
        <v>58248</v>
      </c>
      <c r="O250" s="575"/>
      <c r="P250" s="1340">
        <v>58248</v>
      </c>
      <c r="Q250" s="703" t="s">
        <v>110</v>
      </c>
      <c r="R250" s="751" t="s">
        <v>38</v>
      </c>
      <c r="S250" s="1329">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631</v>
      </c>
      <c r="J251" s="740" t="s">
        <v>30</v>
      </c>
      <c r="K251" s="753">
        <v>45961</v>
      </c>
      <c r="L251" s="740" t="s">
        <v>110</v>
      </c>
      <c r="M251" s="833">
        <v>64985.65</v>
      </c>
      <c r="N251" s="343">
        <v>41925.15</v>
      </c>
      <c r="O251" s="555"/>
      <c r="P251" s="343">
        <v>41925.15</v>
      </c>
      <c r="Q251" s="1341" t="s">
        <v>110</v>
      </c>
      <c r="R251" s="751" t="s">
        <v>38</v>
      </c>
      <c r="S251" s="1329">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631</v>
      </c>
      <c r="J252" s="740" t="s">
        <v>30</v>
      </c>
      <c r="K252" s="753">
        <v>45961</v>
      </c>
      <c r="L252" s="740" t="s">
        <v>110</v>
      </c>
      <c r="M252" s="833">
        <v>54043.5</v>
      </c>
      <c r="N252" s="343">
        <v>46053.5</v>
      </c>
      <c r="O252" s="555"/>
      <c r="P252" s="343">
        <v>46053.5</v>
      </c>
      <c r="Q252" s="1341" t="s">
        <v>110</v>
      </c>
      <c r="R252" s="751" t="s">
        <v>38</v>
      </c>
      <c r="S252" s="1329">
        <v>45961</v>
      </c>
      <c r="T252" s="731">
        <v>4140</v>
      </c>
      <c r="U252" s="731">
        <v>4140</v>
      </c>
      <c r="V252" s="3">
        <v>1</v>
      </c>
      <c r="W252" s="726">
        <v>45974</v>
      </c>
      <c r="X252" s="744">
        <v>1</v>
      </c>
      <c r="Y252" s="280">
        <v>1</v>
      </c>
      <c r="Z252" s="280">
        <v>1</v>
      </c>
      <c r="AA252" s="726">
        <v>46040</v>
      </c>
      <c r="AB252" s="373" t="s">
        <v>864</v>
      </c>
      <c r="AC252" s="1246" t="s">
        <v>1271</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8"/>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20">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14274512.52</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631</v>
      </c>
      <c r="J260" s="362" t="s">
        <v>30</v>
      </c>
      <c r="K260" s="360">
        <v>45852</v>
      </c>
      <c r="L260" s="362" t="s">
        <v>110</v>
      </c>
      <c r="M260" s="640">
        <v>42837.2</v>
      </c>
      <c r="N260" s="415"/>
      <c r="O260" s="415"/>
      <c r="P260" s="640">
        <v>42837.2</v>
      </c>
      <c r="Q260" s="362" t="s">
        <v>110</v>
      </c>
      <c r="R260" s="1344"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631</v>
      </c>
      <c r="J261" s="362" t="s">
        <v>30</v>
      </c>
      <c r="K261" s="360">
        <v>45905</v>
      </c>
      <c r="L261" s="362" t="s">
        <v>110</v>
      </c>
      <c r="M261" s="686">
        <v>98170.1</v>
      </c>
      <c r="N261" s="949"/>
      <c r="O261" s="415"/>
      <c r="P261" s="686">
        <v>98170.1</v>
      </c>
      <c r="Q261" s="313" t="s">
        <v>110</v>
      </c>
      <c r="R261" s="1344"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2" t="s">
        <v>1279</v>
      </c>
      <c r="B262" s="377" t="s">
        <v>34</v>
      </c>
      <c r="C262" s="360">
        <v>45960</v>
      </c>
      <c r="D262" s="360" t="s">
        <v>50</v>
      </c>
      <c r="E262" s="360">
        <v>45905</v>
      </c>
      <c r="F262" s="360" t="s">
        <v>55</v>
      </c>
      <c r="G262" s="361"/>
      <c r="H262" s="362">
        <v>0</v>
      </c>
      <c r="I262" s="1070" t="s">
        <v>631</v>
      </c>
      <c r="J262" s="362" t="s">
        <v>30</v>
      </c>
      <c r="K262" s="299">
        <v>45943</v>
      </c>
      <c r="L262" s="681" t="s">
        <v>110</v>
      </c>
      <c r="M262" s="686">
        <v>2167.3000000000002</v>
      </c>
      <c r="N262" s="949"/>
      <c r="O262" s="1412"/>
      <c r="P262" s="686">
        <v>2167.3000000000002</v>
      </c>
      <c r="Q262" s="362" t="s">
        <v>110</v>
      </c>
      <c r="R262" s="1394" t="s">
        <v>38</v>
      </c>
      <c r="S262" s="363">
        <v>45908</v>
      </c>
      <c r="T262" s="333">
        <v>279</v>
      </c>
      <c r="U262" s="1393">
        <v>279</v>
      </c>
      <c r="V262" s="3">
        <f ca="1">IFERROR($W262/$V262, 0)</f>
        <v>1</v>
      </c>
      <c r="W262" s="30" t="s">
        <v>762</v>
      </c>
      <c r="X262" s="1209">
        <v>1</v>
      </c>
      <c r="Y262" s="1209">
        <v>1</v>
      </c>
      <c r="Z262" s="1209">
        <v>1</v>
      </c>
      <c r="AA262" s="59">
        <v>46133</v>
      </c>
      <c r="AB262" s="379">
        <v>46133</v>
      </c>
      <c r="AC262" s="1413" t="s">
        <v>763</v>
      </c>
    </row>
    <row r="263" spans="1:29" ht="39.75" customHeight="1">
      <c r="A263" s="930" t="s">
        <v>1280</v>
      </c>
      <c r="B263" s="1144" t="s">
        <v>34</v>
      </c>
      <c r="C263" s="606">
        <v>45999</v>
      </c>
      <c r="D263" s="608" t="s">
        <v>50</v>
      </c>
      <c r="E263" s="634">
        <v>45975</v>
      </c>
      <c r="F263" s="608" t="s">
        <v>55</v>
      </c>
      <c r="G263" s="1145" t="s">
        <v>1281</v>
      </c>
      <c r="H263" s="630">
        <v>0</v>
      </c>
      <c r="I263" s="1146" t="s">
        <v>631</v>
      </c>
      <c r="J263" s="607" t="s">
        <v>30</v>
      </c>
      <c r="K263" s="591">
        <v>45960</v>
      </c>
      <c r="L263" s="20" t="s">
        <v>110</v>
      </c>
      <c r="M263" s="917">
        <v>4911.8999999999996</v>
      </c>
      <c r="N263" s="961"/>
      <c r="O263" s="415"/>
      <c r="P263" s="917">
        <v>4911.8999999999996</v>
      </c>
      <c r="Q263" s="1315" t="s">
        <v>110</v>
      </c>
      <c r="R263" s="1344"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631</v>
      </c>
      <c r="J264" s="1074" t="s">
        <v>30</v>
      </c>
      <c r="K264" s="19">
        <v>45902</v>
      </c>
      <c r="L264" s="1107" t="s">
        <v>110</v>
      </c>
      <c r="M264" s="1147">
        <v>87830</v>
      </c>
      <c r="N264" s="932"/>
      <c r="O264" s="415"/>
      <c r="P264" s="1147">
        <v>87830</v>
      </c>
      <c r="Q264" s="1348" t="s">
        <v>110</v>
      </c>
      <c r="R264" s="1344"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4" t="s">
        <v>860</v>
      </c>
    </row>
    <row r="265" spans="1:29" ht="39.75" customHeight="1">
      <c r="A265" s="639" t="s">
        <v>1284</v>
      </c>
      <c r="B265" s="377" t="s">
        <v>34</v>
      </c>
      <c r="C265" s="360">
        <v>45960</v>
      </c>
      <c r="D265" s="367" t="s">
        <v>54</v>
      </c>
      <c r="E265" s="367">
        <v>45930</v>
      </c>
      <c r="F265" s="366" t="s">
        <v>51</v>
      </c>
      <c r="G265" s="1106"/>
      <c r="H265" s="1074">
        <v>80</v>
      </c>
      <c r="I265" s="372" t="s">
        <v>631</v>
      </c>
      <c r="J265" s="1074" t="s">
        <v>30</v>
      </c>
      <c r="K265" s="591">
        <v>45902</v>
      </c>
      <c r="L265" s="304" t="s">
        <v>110</v>
      </c>
      <c r="M265" s="1148">
        <v>90173</v>
      </c>
      <c r="N265" s="932"/>
      <c r="O265" s="415"/>
      <c r="P265" s="1148">
        <v>90173</v>
      </c>
      <c r="Q265" s="1348" t="s">
        <v>110</v>
      </c>
      <c r="R265" s="1344"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631</v>
      </c>
      <c r="J266" s="369" t="s">
        <v>30</v>
      </c>
      <c r="K266" s="360">
        <v>45716</v>
      </c>
      <c r="L266" s="933" t="s">
        <v>110</v>
      </c>
      <c r="M266" s="934">
        <v>2812.95</v>
      </c>
      <c r="N266" s="415"/>
      <c r="O266" s="415"/>
      <c r="P266" s="934">
        <v>2812.95</v>
      </c>
      <c r="Q266" s="369" t="s">
        <v>110</v>
      </c>
      <c r="R266" s="1344"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631</v>
      </c>
      <c r="J267" s="369" t="s">
        <v>30</v>
      </c>
      <c r="K267" s="367">
        <v>45716</v>
      </c>
      <c r="L267" s="369" t="s">
        <v>110</v>
      </c>
      <c r="M267" s="912">
        <v>57973.5</v>
      </c>
      <c r="N267" s="932"/>
      <c r="O267" s="415"/>
      <c r="P267" s="912">
        <v>57973.5</v>
      </c>
      <c r="Q267" s="369" t="s">
        <v>110</v>
      </c>
      <c r="R267" s="1344"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631</v>
      </c>
      <c r="J268" s="369" t="s">
        <v>30</v>
      </c>
      <c r="K268" s="367">
        <v>45879</v>
      </c>
      <c r="L268" s="369" t="s">
        <v>110</v>
      </c>
      <c r="M268" s="912">
        <v>68151.75</v>
      </c>
      <c r="N268" s="932"/>
      <c r="O268" s="416"/>
      <c r="P268" s="912">
        <v>68151.75</v>
      </c>
      <c r="Q268" s="369" t="s">
        <v>110</v>
      </c>
      <c r="R268" s="1344"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631</v>
      </c>
      <c r="J269" s="692" t="s">
        <v>30</v>
      </c>
      <c r="K269" s="701" t="s">
        <v>260</v>
      </c>
      <c r="L269" s="692" t="s">
        <v>110</v>
      </c>
      <c r="M269" s="812">
        <v>56294</v>
      </c>
      <c r="N269" s="932"/>
      <c r="O269" s="942"/>
      <c r="P269" s="812">
        <v>56294</v>
      </c>
      <c r="Q269" s="954" t="s">
        <v>110</v>
      </c>
      <c r="R269" s="1363"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631</v>
      </c>
      <c r="J270" s="692" t="s">
        <v>30</v>
      </c>
      <c r="K270" s="690">
        <v>46077</v>
      </c>
      <c r="L270" s="692" t="s">
        <v>110</v>
      </c>
      <c r="M270" s="812">
        <v>58240</v>
      </c>
      <c r="N270" s="932"/>
      <c r="O270" s="942"/>
      <c r="P270" s="812">
        <v>58240</v>
      </c>
      <c r="Q270" s="692" t="s">
        <v>110</v>
      </c>
      <c r="R270" s="1363"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7" t="s">
        <v>52</v>
      </c>
      <c r="E271" s="701">
        <v>46077</v>
      </c>
      <c r="F271" s="702" t="s">
        <v>53</v>
      </c>
      <c r="G271" s="1267" t="s">
        <v>1296</v>
      </c>
      <c r="H271" s="703">
        <v>0</v>
      </c>
      <c r="I271" s="372" t="s">
        <v>631</v>
      </c>
      <c r="J271" s="1197" t="s">
        <v>30</v>
      </c>
      <c r="K271" s="701" t="s">
        <v>260</v>
      </c>
      <c r="L271" s="1197" t="s">
        <v>110</v>
      </c>
      <c r="M271" s="913">
        <v>73653.899999999994</v>
      </c>
      <c r="N271" s="713"/>
      <c r="O271" s="942"/>
      <c r="P271" s="913">
        <v>73653.899999999994</v>
      </c>
      <c r="Q271" s="1197" t="s">
        <v>110</v>
      </c>
      <c r="R271" s="1363" t="s">
        <v>38</v>
      </c>
      <c r="S271" s="1250">
        <v>46077</v>
      </c>
      <c r="T271" s="1251">
        <v>6668</v>
      </c>
      <c r="U271" s="1367">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631</v>
      </c>
      <c r="J272" s="20" t="s">
        <v>30</v>
      </c>
      <c r="K272" s="19">
        <v>45701</v>
      </c>
      <c r="L272" s="20" t="s">
        <v>110</v>
      </c>
      <c r="M272" s="343">
        <v>111163</v>
      </c>
      <c r="N272" s="555"/>
      <c r="O272" s="555"/>
      <c r="P272" s="343">
        <v>111163</v>
      </c>
      <c r="Q272" s="1315" t="s">
        <v>110</v>
      </c>
      <c r="R272" s="1344"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631</v>
      </c>
      <c r="J273" s="703" t="s">
        <v>30</v>
      </c>
      <c r="K273" s="701" t="s">
        <v>260</v>
      </c>
      <c r="L273" s="703" t="s">
        <v>110</v>
      </c>
      <c r="M273" s="913">
        <v>1675.2</v>
      </c>
      <c r="N273" s="343"/>
      <c r="O273" s="575"/>
      <c r="P273" s="913">
        <v>1675.2</v>
      </c>
      <c r="Q273" s="703" t="s">
        <v>110</v>
      </c>
      <c r="R273" s="1345"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631</v>
      </c>
      <c r="J274" s="369" t="s">
        <v>30</v>
      </c>
      <c r="K274" s="367">
        <v>45881</v>
      </c>
      <c r="L274" s="369" t="s">
        <v>110</v>
      </c>
      <c r="M274" s="574">
        <v>4815.6499999999996</v>
      </c>
      <c r="N274" s="416"/>
      <c r="O274" s="416"/>
      <c r="P274" s="574">
        <v>4815.6499999999996</v>
      </c>
      <c r="Q274" s="369" t="s">
        <v>110</v>
      </c>
      <c r="R274" s="1344"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631</v>
      </c>
      <c r="J275" s="703" t="s">
        <v>30</v>
      </c>
      <c r="K275" s="701" t="s">
        <v>260</v>
      </c>
      <c r="L275" s="703" t="s">
        <v>110</v>
      </c>
      <c r="M275" s="913">
        <v>45312.55</v>
      </c>
      <c r="N275" s="932"/>
      <c r="O275" s="416"/>
      <c r="P275" s="913">
        <v>45312.55</v>
      </c>
      <c r="Q275" s="703" t="s">
        <v>110</v>
      </c>
      <c r="R275" s="1345"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631</v>
      </c>
      <c r="J276" s="1074" t="s">
        <v>30</v>
      </c>
      <c r="K276" s="701">
        <v>46036</v>
      </c>
      <c r="L276" s="703" t="s">
        <v>110</v>
      </c>
      <c r="M276" s="913">
        <v>64325</v>
      </c>
      <c r="N276" s="932"/>
      <c r="O276" s="416"/>
      <c r="P276" s="913">
        <v>64325</v>
      </c>
      <c r="Q276" s="703" t="s">
        <v>110</v>
      </c>
      <c r="R276" s="1345"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631</v>
      </c>
      <c r="J277" s="1074" t="s">
        <v>30</v>
      </c>
      <c r="K277" s="367">
        <v>45663</v>
      </c>
      <c r="L277" s="703" t="s">
        <v>110</v>
      </c>
      <c r="M277" s="1270">
        <v>123587.5</v>
      </c>
      <c r="N277" s="932"/>
      <c r="O277" s="942"/>
      <c r="P277" s="1270">
        <v>123587.5</v>
      </c>
      <c r="Q277" s="1004" t="s">
        <v>110</v>
      </c>
      <c r="R277" s="1346" t="s">
        <v>38</v>
      </c>
      <c r="S277" s="1350">
        <v>46008</v>
      </c>
      <c r="T277" s="1007">
        <v>5450</v>
      </c>
      <c r="U277" s="1264">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631</v>
      </c>
      <c r="J278" s="369" t="s">
        <v>30</v>
      </c>
      <c r="K278" s="367" t="s">
        <v>260</v>
      </c>
      <c r="L278" s="369" t="s">
        <v>110</v>
      </c>
      <c r="M278" s="912">
        <v>35942</v>
      </c>
      <c r="N278" s="932"/>
      <c r="O278" s="416"/>
      <c r="P278" s="912">
        <v>35942</v>
      </c>
      <c r="Q278" s="369" t="s">
        <v>110</v>
      </c>
      <c r="R278" s="1344"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631</v>
      </c>
      <c r="J279" s="1074" t="s">
        <v>30</v>
      </c>
      <c r="K279" s="367" t="s">
        <v>260</v>
      </c>
      <c r="L279" s="369" t="s">
        <v>110</v>
      </c>
      <c r="M279" s="912">
        <v>111432</v>
      </c>
      <c r="N279" s="555"/>
      <c r="O279" s="958"/>
      <c r="P279" s="912">
        <v>111432</v>
      </c>
      <c r="Q279" s="369" t="s">
        <v>110</v>
      </c>
      <c r="R279" s="1344"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631</v>
      </c>
      <c r="J280" s="369" t="s">
        <v>30</v>
      </c>
      <c r="K280" s="367" t="s">
        <v>260</v>
      </c>
      <c r="L280" s="369" t="s">
        <v>110</v>
      </c>
      <c r="M280" s="912">
        <v>82330</v>
      </c>
      <c r="N280" s="555"/>
      <c r="O280" s="958"/>
      <c r="P280" s="912">
        <v>82330</v>
      </c>
      <c r="Q280" s="369" t="s">
        <v>110</v>
      </c>
      <c r="R280" s="1344"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631</v>
      </c>
      <c r="J281" s="692" t="s">
        <v>30</v>
      </c>
      <c r="K281" s="749" t="s">
        <v>260</v>
      </c>
      <c r="L281" s="692" t="s">
        <v>110</v>
      </c>
      <c r="M281" s="812">
        <v>38359.1</v>
      </c>
      <c r="N281" s="555"/>
      <c r="O281" s="575"/>
      <c r="P281" s="812">
        <v>38359.1</v>
      </c>
      <c r="Q281" s="692" t="s">
        <v>110</v>
      </c>
      <c r="R281" s="1345"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631</v>
      </c>
      <c r="J282" s="20" t="s">
        <v>30</v>
      </c>
      <c r="K282" s="299">
        <v>45902</v>
      </c>
      <c r="L282" s="300" t="s">
        <v>110</v>
      </c>
      <c r="M282" s="346">
        <v>12695</v>
      </c>
      <c r="N282" s="1323"/>
      <c r="O282" s="555"/>
      <c r="P282" s="346">
        <v>12695</v>
      </c>
      <c r="Q282" s="1364" t="s">
        <v>110</v>
      </c>
      <c r="R282" s="1344"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631</v>
      </c>
      <c r="J283" s="625" t="s">
        <v>30</v>
      </c>
      <c r="K283" s="1157">
        <v>45821</v>
      </c>
      <c r="L283" s="1122" t="s">
        <v>110</v>
      </c>
      <c r="M283" s="626">
        <v>23436.55</v>
      </c>
      <c r="N283" s="1323"/>
      <c r="O283" s="555"/>
      <c r="P283" s="626">
        <v>23436.55</v>
      </c>
      <c r="Q283" s="1365" t="s">
        <v>110</v>
      </c>
      <c r="R283" s="1344"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631</v>
      </c>
      <c r="J284" s="579" t="s">
        <v>30</v>
      </c>
      <c r="K284" s="299">
        <v>45882</v>
      </c>
      <c r="L284" s="300" t="s">
        <v>110</v>
      </c>
      <c r="M284" s="640">
        <v>13056.5</v>
      </c>
      <c r="N284" s="41"/>
      <c r="O284" s="596"/>
      <c r="P284" s="640">
        <v>13056.5</v>
      </c>
      <c r="Q284" s="313" t="s">
        <v>110</v>
      </c>
      <c r="R284" s="1344"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631</v>
      </c>
      <c r="J285" s="362" t="s">
        <v>36</v>
      </c>
      <c r="K285" s="358" t="s">
        <v>38</v>
      </c>
      <c r="L285" s="362" t="s">
        <v>110</v>
      </c>
      <c r="M285" s="640">
        <v>30892</v>
      </c>
      <c r="N285" s="415"/>
      <c r="O285" s="415"/>
      <c r="P285" s="640">
        <v>30892</v>
      </c>
      <c r="Q285" s="313" t="s">
        <v>110</v>
      </c>
      <c r="R285" s="1344"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631</v>
      </c>
      <c r="J286" s="362" t="s">
        <v>36</v>
      </c>
      <c r="K286" s="360">
        <v>45943</v>
      </c>
      <c r="L286" s="362" t="s">
        <v>110</v>
      </c>
      <c r="M286" s="640">
        <v>64059.5</v>
      </c>
      <c r="N286" s="415"/>
      <c r="O286" s="415"/>
      <c r="P286" s="640">
        <v>64059.5</v>
      </c>
      <c r="Q286" s="313" t="s">
        <v>110</v>
      </c>
      <c r="R286" s="1344"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631</v>
      </c>
      <c r="J287" s="692" t="s">
        <v>30</v>
      </c>
      <c r="K287" s="690" t="s">
        <v>260</v>
      </c>
      <c r="L287" s="692" t="s">
        <v>110</v>
      </c>
      <c r="M287" s="812">
        <v>4773.8</v>
      </c>
      <c r="N287" s="578"/>
      <c r="O287" s="374"/>
      <c r="P287" s="812">
        <v>4773.8</v>
      </c>
      <c r="Q287" s="1233" t="s">
        <v>110</v>
      </c>
      <c r="R287" s="1345"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2" t="s">
        <v>1330</v>
      </c>
      <c r="B288" s="1369" t="s">
        <v>41</v>
      </c>
      <c r="C288" s="299">
        <v>46081</v>
      </c>
      <c r="D288" s="1267" t="s">
        <v>1305</v>
      </c>
      <c r="E288" s="1305">
        <v>46059</v>
      </c>
      <c r="F288" s="1370" t="s">
        <v>51</v>
      </c>
      <c r="G288" s="1370"/>
      <c r="H288" s="1325">
        <v>171</v>
      </c>
      <c r="I288" s="1371" t="s">
        <v>631</v>
      </c>
      <c r="J288" s="1325" t="s">
        <v>36</v>
      </c>
      <c r="K288" s="1372">
        <v>46062</v>
      </c>
      <c r="L288" s="1197" t="s">
        <v>110</v>
      </c>
      <c r="M288" s="1373">
        <v>160211</v>
      </c>
      <c r="N288" s="41"/>
      <c r="O288" s="575"/>
      <c r="P288" s="1373">
        <v>160211</v>
      </c>
      <c r="Q288" s="1198" t="s">
        <v>110</v>
      </c>
      <c r="R288" s="1374" t="s">
        <v>38</v>
      </c>
      <c r="S288" s="1375">
        <v>46062</v>
      </c>
      <c r="T288" s="1376">
        <v>10731</v>
      </c>
      <c r="U288" s="1377">
        <v>10731</v>
      </c>
      <c r="V288" s="79">
        <f>IFERROR(Table5[[#This Row],[Actual Redline Completed Footage UG]]/Table5[[#This Row],[Footage UG]], 0)</f>
        <v>1</v>
      </c>
      <c r="W288" s="1417">
        <v>46070</v>
      </c>
      <c r="X288" s="1378">
        <v>1</v>
      </c>
      <c r="Y288" s="1209">
        <v>0</v>
      </c>
      <c r="Z288" s="1253">
        <v>0</v>
      </c>
      <c r="AA288" s="363">
        <v>46118</v>
      </c>
      <c r="AB288" s="373" t="s">
        <v>761</v>
      </c>
      <c r="AC288" s="1263" t="s">
        <v>1331</v>
      </c>
    </row>
    <row r="289" spans="1:32" ht="39.75" customHeight="1">
      <c r="A289" s="1381" t="s">
        <v>1332</v>
      </c>
      <c r="B289" s="1078" t="s">
        <v>40</v>
      </c>
      <c r="C289" s="360">
        <v>46111</v>
      </c>
      <c r="D289" s="366" t="s">
        <v>50</v>
      </c>
      <c r="E289" s="367">
        <v>46085</v>
      </c>
      <c r="F289" s="366" t="s">
        <v>53</v>
      </c>
      <c r="G289" s="702" t="s">
        <v>1333</v>
      </c>
      <c r="H289" s="1009">
        <v>0</v>
      </c>
      <c r="I289" s="304" t="s">
        <v>631</v>
      </c>
      <c r="J289" s="755" t="s">
        <v>30</v>
      </c>
      <c r="K289" s="749" t="s">
        <v>260</v>
      </c>
      <c r="L289" s="755" t="s">
        <v>110</v>
      </c>
      <c r="M289" s="1415">
        <v>12316.35</v>
      </c>
      <c r="N289" s="41"/>
      <c r="O289" s="575"/>
      <c r="P289" s="1415">
        <v>12316.35</v>
      </c>
      <c r="Q289" s="944" t="s">
        <v>110</v>
      </c>
      <c r="R289" s="1392" t="s">
        <v>38</v>
      </c>
      <c r="S289" s="1006">
        <v>46086</v>
      </c>
      <c r="T289" s="1007">
        <v>7</v>
      </c>
      <c r="U289" s="1391">
        <v>7</v>
      </c>
      <c r="V289" s="3">
        <f ca="1">IFERROR($W289/$V289, 0)</f>
        <v>1</v>
      </c>
      <c r="W289" s="1416">
        <v>46106</v>
      </c>
      <c r="X289" s="825">
        <v>1</v>
      </c>
      <c r="Y289" s="825">
        <v>1</v>
      </c>
      <c r="Z289" s="825">
        <v>1</v>
      </c>
      <c r="AA289" s="363">
        <v>46134</v>
      </c>
      <c r="AB289" s="363">
        <v>46134</v>
      </c>
      <c r="AC289" s="1269" t="s">
        <v>829</v>
      </c>
    </row>
    <row r="290" spans="1:32" ht="39.75" customHeight="1">
      <c r="A290" s="1409" t="s">
        <v>1334</v>
      </c>
      <c r="B290" s="1078" t="s">
        <v>40</v>
      </c>
      <c r="C290" s="360">
        <v>46111</v>
      </c>
      <c r="D290" s="366" t="s">
        <v>50</v>
      </c>
      <c r="E290" s="367">
        <v>46087</v>
      </c>
      <c r="F290" s="702" t="s">
        <v>51</v>
      </c>
      <c r="G290" s="702" t="s">
        <v>1114</v>
      </c>
      <c r="H290" s="1009">
        <v>0</v>
      </c>
      <c r="I290" s="304" t="s">
        <v>631</v>
      </c>
      <c r="J290" s="755" t="s">
        <v>30</v>
      </c>
      <c r="K290" s="749" t="s">
        <v>260</v>
      </c>
      <c r="L290" s="755" t="s">
        <v>110</v>
      </c>
      <c r="M290" s="1415">
        <v>6808.8</v>
      </c>
      <c r="N290" s="41"/>
      <c r="O290" s="575"/>
      <c r="P290" s="1415">
        <v>6808.8</v>
      </c>
      <c r="Q290" s="755" t="s">
        <v>110</v>
      </c>
      <c r="R290" s="1392" t="s">
        <v>38</v>
      </c>
      <c r="S290" s="1006">
        <v>46087</v>
      </c>
      <c r="T290" s="1007">
        <v>508</v>
      </c>
      <c r="U290" s="1391">
        <v>513</v>
      </c>
      <c r="V290" s="365">
        <f ca="1">IFERROR($W290/$V290, 0)</f>
        <v>1.0098425196850394</v>
      </c>
      <c r="W290" s="1013">
        <v>46105</v>
      </c>
      <c r="X290" s="825">
        <v>1</v>
      </c>
      <c r="Y290" s="825">
        <v>1</v>
      </c>
      <c r="Z290" s="825">
        <v>1</v>
      </c>
      <c r="AA290" s="363">
        <v>46134</v>
      </c>
      <c r="AB290" s="363">
        <v>46134</v>
      </c>
      <c r="AC290" s="1269" t="s">
        <v>1335</v>
      </c>
    </row>
    <row r="291" spans="1:32" ht="39.75" customHeight="1">
      <c r="A291" s="1382" t="s">
        <v>1336</v>
      </c>
      <c r="B291" s="1078" t="s">
        <v>40</v>
      </c>
      <c r="C291" s="360">
        <v>46111</v>
      </c>
      <c r="D291" s="366" t="s">
        <v>50</v>
      </c>
      <c r="E291" s="367">
        <v>46097</v>
      </c>
      <c r="F291" s="702" t="s">
        <v>51</v>
      </c>
      <c r="G291" s="702" t="s">
        <v>1337</v>
      </c>
      <c r="H291" s="1009">
        <v>0</v>
      </c>
      <c r="I291" s="304" t="s">
        <v>631</v>
      </c>
      <c r="J291" s="755" t="s">
        <v>30</v>
      </c>
      <c r="K291" s="749" t="s">
        <v>260</v>
      </c>
      <c r="L291" s="755" t="s">
        <v>110</v>
      </c>
      <c r="M291" s="1415">
        <v>16760.150000000001</v>
      </c>
      <c r="N291" s="41"/>
      <c r="O291" s="575"/>
      <c r="P291" s="1415">
        <v>16760.150000000001</v>
      </c>
      <c r="Q291" s="755" t="s">
        <v>110</v>
      </c>
      <c r="R291" s="1392" t="s">
        <v>38</v>
      </c>
      <c r="S291" s="1006">
        <v>46097</v>
      </c>
      <c r="T291" s="1007">
        <v>1329</v>
      </c>
      <c r="U291" s="1391">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2"/>
      <c r="P292" s="1163">
        <v>1295</v>
      </c>
      <c r="Q292" s="1348" t="s">
        <v>110</v>
      </c>
      <c r="R292" s="1344"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631</v>
      </c>
      <c r="J293" s="572" t="s">
        <v>30</v>
      </c>
      <c r="K293" s="385">
        <v>45716</v>
      </c>
      <c r="L293" s="51" t="s">
        <v>110</v>
      </c>
      <c r="M293" s="573">
        <v>45321.5</v>
      </c>
      <c r="N293" s="41"/>
      <c r="O293" s="596"/>
      <c r="P293" s="573">
        <v>45321.5</v>
      </c>
      <c r="Q293" s="1315" t="s">
        <v>110</v>
      </c>
      <c r="R293" s="1344"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631</v>
      </c>
      <c r="J294" s="579" t="s">
        <v>30</v>
      </c>
      <c r="K294" s="650">
        <v>45741</v>
      </c>
      <c r="L294" s="592" t="s">
        <v>110</v>
      </c>
      <c r="M294" s="651">
        <v>41813</v>
      </c>
      <c r="N294" s="41"/>
      <c r="O294" s="596"/>
      <c r="P294" s="651">
        <v>41813</v>
      </c>
      <c r="Q294" s="313" t="s">
        <v>110</v>
      </c>
      <c r="R294" s="1344"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631</v>
      </c>
      <c r="J295" s="572" t="s">
        <v>30</v>
      </c>
      <c r="K295" s="381">
        <v>45698</v>
      </c>
      <c r="L295" s="386" t="s">
        <v>110</v>
      </c>
      <c r="M295" s="573">
        <v>71979</v>
      </c>
      <c r="N295" s="555"/>
      <c r="O295" s="1323"/>
      <c r="P295" s="573">
        <v>71979</v>
      </c>
      <c r="Q295" s="1348" t="s">
        <v>110</v>
      </c>
      <c r="R295" s="1344"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9" t="s">
        <v>110</v>
      </c>
      <c r="R296" s="1344"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631</v>
      </c>
      <c r="J297" s="362" t="s">
        <v>30</v>
      </c>
      <c r="K297" s="19">
        <v>45741</v>
      </c>
      <c r="L297" s="300" t="s">
        <v>110</v>
      </c>
      <c r="M297" s="907">
        <v>67734.5</v>
      </c>
      <c r="N297" s="932"/>
      <c r="O297" s="932"/>
      <c r="P297" s="907">
        <v>67734.5</v>
      </c>
      <c r="Q297" s="313" t="s">
        <v>110</v>
      </c>
      <c r="R297" s="1344"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631</v>
      </c>
      <c r="J298" s="692" t="s">
        <v>30</v>
      </c>
      <c r="K298" s="701">
        <v>45741</v>
      </c>
      <c r="L298" s="692" t="s">
        <v>110</v>
      </c>
      <c r="M298" s="913">
        <v>45215.5</v>
      </c>
      <c r="N298" s="555"/>
      <c r="O298" s="958"/>
      <c r="P298" s="913">
        <v>45215.5</v>
      </c>
      <c r="Q298" s="692" t="s">
        <v>110</v>
      </c>
      <c r="R298" s="1345"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631</v>
      </c>
      <c r="J299" s="369" t="s">
        <v>30</v>
      </c>
      <c r="K299" s="299">
        <v>45716</v>
      </c>
      <c r="L299" s="20" t="s">
        <v>110</v>
      </c>
      <c r="M299" s="917">
        <v>56262.5</v>
      </c>
      <c r="N299" s="555"/>
      <c r="O299" s="555"/>
      <c r="P299" s="917">
        <v>56262.5</v>
      </c>
      <c r="Q299" s="1315" t="s">
        <v>110</v>
      </c>
      <c r="R299" s="1344"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631</v>
      </c>
      <c r="J300" s="703" t="s">
        <v>30</v>
      </c>
      <c r="K300" s="701">
        <v>45702</v>
      </c>
      <c r="L300" s="372" t="s">
        <v>110</v>
      </c>
      <c r="M300" s="913">
        <v>70635</v>
      </c>
      <c r="N300" s="555"/>
      <c r="O300" s="575"/>
      <c r="P300" s="913">
        <v>70635</v>
      </c>
      <c r="Q300" s="372" t="s">
        <v>110</v>
      </c>
      <c r="R300" s="1345"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631</v>
      </c>
      <c r="J301" s="362" t="s">
        <v>30</v>
      </c>
      <c r="K301" s="367">
        <v>45741</v>
      </c>
      <c r="L301" s="362" t="s">
        <v>110</v>
      </c>
      <c r="M301" s="574">
        <v>67735.5</v>
      </c>
      <c r="N301" s="555"/>
      <c r="O301" s="958"/>
      <c r="P301" s="574">
        <v>67735.5</v>
      </c>
      <c r="Q301" s="362" t="s">
        <v>110</v>
      </c>
      <c r="R301" s="1344"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4"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631</v>
      </c>
      <c r="J303" s="572" t="s">
        <v>30</v>
      </c>
      <c r="K303" s="367">
        <v>45714</v>
      </c>
      <c r="L303" s="369" t="s">
        <v>110</v>
      </c>
      <c r="M303" s="574">
        <v>93462.85</v>
      </c>
      <c r="N303" s="575"/>
      <c r="O303" s="958"/>
      <c r="P303" s="574">
        <v>93462.85</v>
      </c>
      <c r="Q303" s="369" t="s">
        <v>110</v>
      </c>
      <c r="R303" s="1344"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1344</v>
      </c>
      <c r="E304" s="1282">
        <v>45748</v>
      </c>
      <c r="F304" s="1283" t="s">
        <v>59</v>
      </c>
      <c r="G304" s="1267" t="s">
        <v>1354</v>
      </c>
      <c r="H304" s="1197">
        <v>0</v>
      </c>
      <c r="I304" s="1197" t="s">
        <v>631</v>
      </c>
      <c r="J304" s="1249" t="s">
        <v>30</v>
      </c>
      <c r="K304" s="1282">
        <v>45742</v>
      </c>
      <c r="L304" s="1249" t="s">
        <v>110</v>
      </c>
      <c r="M304" s="1284">
        <v>13442.35</v>
      </c>
      <c r="N304" s="555"/>
      <c r="O304" s="575"/>
      <c r="P304" s="1284">
        <v>13442.35</v>
      </c>
      <c r="Q304" s="1249" t="s">
        <v>110</v>
      </c>
      <c r="R304" s="1347" t="s">
        <v>38</v>
      </c>
      <c r="S304" s="1351">
        <v>46027</v>
      </c>
      <c r="T304" s="1285">
        <v>831</v>
      </c>
      <c r="U304" s="1288">
        <v>910</v>
      </c>
      <c r="V304" s="3">
        <f>IFERROR(Table5[[#This Row],[Actual Redline Completed Footage UG]]/Table5[[#This Row],[Footage UG]], 0)</f>
        <v>1.095066185318893</v>
      </c>
      <c r="W304" s="1250">
        <v>46034</v>
      </c>
      <c r="X304" s="1209">
        <v>0</v>
      </c>
      <c r="Y304" s="1209">
        <v>0</v>
      </c>
      <c r="Z304" s="1286">
        <v>0</v>
      </c>
      <c r="AA304" s="373" t="s">
        <v>864</v>
      </c>
      <c r="AB304" s="373" t="s">
        <v>864</v>
      </c>
      <c r="AC304" s="1287"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631</v>
      </c>
      <c r="J305" s="572" t="s">
        <v>30</v>
      </c>
      <c r="K305" s="366" t="s">
        <v>260</v>
      </c>
      <c r="L305" s="362" t="s">
        <v>110</v>
      </c>
      <c r="M305" s="640">
        <v>4397.6499999999996</v>
      </c>
      <c r="N305" s="575"/>
      <c r="O305" s="958"/>
      <c r="P305" s="640">
        <v>4397.6499999999996</v>
      </c>
      <c r="Q305" s="362" t="s">
        <v>110</v>
      </c>
      <c r="R305" s="1344"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631</v>
      </c>
      <c r="J306" s="362" t="s">
        <v>36</v>
      </c>
      <c r="K306" s="345">
        <v>46303</v>
      </c>
      <c r="L306" s="592" t="s">
        <v>110</v>
      </c>
      <c r="M306" s="917">
        <v>86136</v>
      </c>
      <c r="N306" s="555"/>
      <c r="O306" s="958"/>
      <c r="P306" s="917">
        <v>86136</v>
      </c>
      <c r="Q306" s="592" t="s">
        <v>110</v>
      </c>
      <c r="R306" s="1344"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631</v>
      </c>
      <c r="J307" s="362" t="s">
        <v>36</v>
      </c>
      <c r="K307" s="24" t="s">
        <v>260</v>
      </c>
      <c r="L307" s="630" t="s">
        <v>110</v>
      </c>
      <c r="M307" s="917">
        <v>42766.5</v>
      </c>
      <c r="N307" s="555"/>
      <c r="O307" s="555"/>
      <c r="P307" s="917">
        <v>42766.5</v>
      </c>
      <c r="Q307" s="1315" t="s">
        <v>110</v>
      </c>
      <c r="R307" s="1344"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631</v>
      </c>
      <c r="J308" s="369" t="s">
        <v>30</v>
      </c>
      <c r="K308" s="360">
        <v>45964</v>
      </c>
      <c r="L308" s="369" t="s">
        <v>110</v>
      </c>
      <c r="M308" s="939">
        <v>170</v>
      </c>
      <c r="N308" s="827"/>
      <c r="O308" s="713"/>
      <c r="P308" s="939">
        <v>170</v>
      </c>
      <c r="Q308" s="369" t="s">
        <v>110</v>
      </c>
      <c r="R308" s="1344"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631</v>
      </c>
      <c r="J309" s="630" t="s">
        <v>30</v>
      </c>
      <c r="K309" s="299">
        <v>45964</v>
      </c>
      <c r="L309" s="630" t="s">
        <v>110</v>
      </c>
      <c r="M309" s="796">
        <v>62937.05</v>
      </c>
      <c r="N309" s="555"/>
      <c r="O309" s="555"/>
      <c r="P309" s="796">
        <v>62937.05</v>
      </c>
      <c r="Q309" s="1315" t="s">
        <v>110</v>
      </c>
      <c r="R309" s="1344"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631</v>
      </c>
      <c r="J310" s="740" t="s">
        <v>30</v>
      </c>
      <c r="K310" s="749" t="s">
        <v>260</v>
      </c>
      <c r="L310" s="740" t="s">
        <v>110</v>
      </c>
      <c r="M310" s="941">
        <v>45545.15</v>
      </c>
      <c r="N310" s="555"/>
      <c r="O310" s="555"/>
      <c r="P310" s="941">
        <v>45545.15</v>
      </c>
      <c r="Q310" s="1341" t="s">
        <v>110</v>
      </c>
      <c r="R310" s="1345" t="s">
        <v>38</v>
      </c>
      <c r="S310" s="1326">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631</v>
      </c>
      <c r="J311" s="572" t="s">
        <v>30</v>
      </c>
      <c r="K311" s="367" t="s">
        <v>260</v>
      </c>
      <c r="L311" s="369" t="s">
        <v>110</v>
      </c>
      <c r="M311" s="795">
        <v>29180.45</v>
      </c>
      <c r="N311" s="575"/>
      <c r="O311" s="958"/>
      <c r="P311" s="795">
        <v>29180.45</v>
      </c>
      <c r="Q311" s="369" t="s">
        <v>110</v>
      </c>
      <c r="R311" s="1344"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631</v>
      </c>
      <c r="J312" s="630" t="s">
        <v>30</v>
      </c>
      <c r="K312" s="19">
        <v>45964</v>
      </c>
      <c r="L312" s="20" t="s">
        <v>110</v>
      </c>
      <c r="M312" s="907">
        <v>84750.5</v>
      </c>
      <c r="N312" s="555"/>
      <c r="O312" s="555"/>
      <c r="P312" s="907">
        <v>84750.5</v>
      </c>
      <c r="Q312" s="1315" t="s">
        <v>110</v>
      </c>
      <c r="R312" s="1344"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631</v>
      </c>
      <c r="J313" s="755" t="s">
        <v>30</v>
      </c>
      <c r="K313" s="748">
        <v>46027</v>
      </c>
      <c r="L313" s="703" t="s">
        <v>110</v>
      </c>
      <c r="M313" s="833">
        <v>73885</v>
      </c>
      <c r="N313" s="555"/>
      <c r="O313" s="575"/>
      <c r="P313" s="833">
        <v>73885</v>
      </c>
      <c r="Q313" s="703" t="s">
        <v>110</v>
      </c>
      <c r="R313" s="1345" t="s">
        <v>38</v>
      </c>
      <c r="S313" s="1326">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8"/>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8"/>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9"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631</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631</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631</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631</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8"/>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8"/>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8"/>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8"/>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8"/>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8"/>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8"/>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621</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621</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621</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7"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7" t="s">
        <v>1694</v>
      </c>
      <c r="G2806" t="s">
        <v>1394</v>
      </c>
    </row>
    <row r="2807" spans="1:7">
      <c r="A2807" s="244" t="s">
        <v>922</v>
      </c>
      <c r="B2807" s="244" t="s">
        <v>1397</v>
      </c>
      <c r="C2807" s="23">
        <v>46100</v>
      </c>
      <c r="E2807" s="74">
        <v>679</v>
      </c>
      <c r="F2807" s="240"/>
      <c r="G2807" t="s">
        <v>1394</v>
      </c>
    </row>
    <row r="2808" spans="1:7">
      <c r="A2808" s="1243" t="s">
        <v>786</v>
      </c>
      <c r="B2808" s="1243" t="s">
        <v>58</v>
      </c>
      <c r="C2808" s="23">
        <v>46100</v>
      </c>
      <c r="D2808" s="11">
        <v>646</v>
      </c>
      <c r="G2808" t="s">
        <v>1394</v>
      </c>
    </row>
    <row r="2809" spans="1:7">
      <c r="A2809" s="1244" t="s">
        <v>1295</v>
      </c>
      <c r="B2809" s="1244" t="s">
        <v>52</v>
      </c>
      <c r="C2809" s="23">
        <v>46100</v>
      </c>
      <c r="D2809" s="89">
        <v>1766</v>
      </c>
      <c r="F2809" s="11" t="s">
        <v>1895</v>
      </c>
      <c r="G2809" t="s">
        <v>1394</v>
      </c>
    </row>
    <row r="2810" spans="1:7">
      <c r="A2810" s="1244" t="s">
        <v>1292</v>
      </c>
      <c r="B2810" s="1244" t="s">
        <v>54</v>
      </c>
      <c r="C2810" s="23">
        <v>46100</v>
      </c>
      <c r="D2810" s="11">
        <v>287</v>
      </c>
      <c r="F2810" s="11" t="s">
        <v>2438</v>
      </c>
      <c r="G2810" t="s">
        <v>1394</v>
      </c>
    </row>
    <row r="2811" spans="1:7">
      <c r="A2811" s="1245" t="s">
        <v>813</v>
      </c>
      <c r="B2811" s="1244" t="s">
        <v>52</v>
      </c>
      <c r="C2811" s="23">
        <v>46100</v>
      </c>
      <c r="D2811" s="89">
        <v>1412</v>
      </c>
      <c r="G2811" t="s">
        <v>1394</v>
      </c>
    </row>
    <row r="2812" spans="1:7">
      <c r="A2812" s="1244" t="s">
        <v>847</v>
      </c>
      <c r="B2812" s="1244" t="s">
        <v>2311</v>
      </c>
      <c r="C2812" s="23">
        <v>46100</v>
      </c>
      <c r="E2812" s="250">
        <v>1678</v>
      </c>
      <c r="F2812" s="11" t="s">
        <v>2439</v>
      </c>
      <c r="G2812" t="s">
        <v>1394</v>
      </c>
    </row>
    <row r="2813" spans="1:7">
      <c r="A2813" s="1244" t="s">
        <v>1298</v>
      </c>
      <c r="B2813" s="1244" t="s">
        <v>2311</v>
      </c>
      <c r="C2813" s="23">
        <v>46100</v>
      </c>
      <c r="E2813" s="74">
        <v>318</v>
      </c>
      <c r="F2813" s="1247" t="s">
        <v>2440</v>
      </c>
      <c r="G2813" t="s">
        <v>1394</v>
      </c>
    </row>
    <row r="2814" spans="1:7">
      <c r="A2814" s="1244" t="s">
        <v>847</v>
      </c>
      <c r="B2814" s="1244" t="s">
        <v>52</v>
      </c>
      <c r="C2814" s="23">
        <v>46100</v>
      </c>
      <c r="F2814" s="1248" t="s">
        <v>2441</v>
      </c>
      <c r="G2814" t="s">
        <v>1394</v>
      </c>
    </row>
    <row r="2815" spans="1:7">
      <c r="A2815" s="240" t="s">
        <v>1459</v>
      </c>
      <c r="B2815" s="240" t="s">
        <v>62</v>
      </c>
      <c r="C2815" s="23">
        <v>46100</v>
      </c>
      <c r="F2815" s="240" t="s">
        <v>1671</v>
      </c>
      <c r="G2815" t="s">
        <v>1394</v>
      </c>
    </row>
    <row r="2816" spans="1:7">
      <c r="A2816" s="1244" t="s">
        <v>1295</v>
      </c>
      <c r="B2816" s="1244" t="s">
        <v>52</v>
      </c>
      <c r="C2816" s="23">
        <v>46101</v>
      </c>
      <c r="D2816" s="11">
        <v>41</v>
      </c>
      <c r="F2816" s="11" t="s">
        <v>1838</v>
      </c>
      <c r="G2816" t="s">
        <v>1394</v>
      </c>
    </row>
    <row r="2817" spans="1:7">
      <c r="A2817" s="1243" t="s">
        <v>786</v>
      </c>
      <c r="B2817" s="1243" t="s">
        <v>58</v>
      </c>
      <c r="C2817" s="23">
        <v>46101</v>
      </c>
      <c r="D2817" s="11">
        <v>212</v>
      </c>
      <c r="G2817" t="s">
        <v>1394</v>
      </c>
    </row>
    <row r="2818" spans="1:7">
      <c r="A2818" s="1245" t="s">
        <v>813</v>
      </c>
      <c r="B2818" s="1244"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5" t="s">
        <v>786</v>
      </c>
      <c r="B2820" s="1255" t="s">
        <v>58</v>
      </c>
      <c r="C2820" s="23">
        <v>46104</v>
      </c>
      <c r="D2820" s="11">
        <v>225</v>
      </c>
      <c r="G2820" t="s">
        <v>1394</v>
      </c>
    </row>
    <row r="2821" spans="1:7">
      <c r="A2821" s="1256" t="s">
        <v>1289</v>
      </c>
      <c r="B2821" s="1256" t="s">
        <v>54</v>
      </c>
      <c r="C2821" s="23">
        <v>46104</v>
      </c>
      <c r="F2821" s="1248" t="s">
        <v>1694</v>
      </c>
      <c r="G2821" t="s">
        <v>1394</v>
      </c>
    </row>
    <row r="2822" spans="1:7">
      <c r="A2822" s="1256" t="s">
        <v>1292</v>
      </c>
      <c r="B2822" s="1256" t="s">
        <v>54</v>
      </c>
      <c r="C2822" s="23">
        <v>46104</v>
      </c>
      <c r="F2822" s="1248" t="s">
        <v>1694</v>
      </c>
      <c r="G2822" t="s">
        <v>1394</v>
      </c>
    </row>
    <row r="2823" spans="1:7">
      <c r="A2823" s="178" t="s">
        <v>770</v>
      </c>
      <c r="B2823" s="1256" t="s">
        <v>54</v>
      </c>
      <c r="C2823" s="23">
        <v>46104</v>
      </c>
      <c r="D2823" s="11">
        <v>735</v>
      </c>
      <c r="G2823" t="s">
        <v>1394</v>
      </c>
    </row>
    <row r="2824" spans="1:7">
      <c r="A2824" s="1243" t="s">
        <v>786</v>
      </c>
      <c r="B2824" s="1243" t="s">
        <v>58</v>
      </c>
      <c r="C2824" s="23">
        <v>46105</v>
      </c>
      <c r="D2824" s="11">
        <v>135</v>
      </c>
      <c r="G2824" t="s">
        <v>1394</v>
      </c>
    </row>
    <row r="2825" spans="1:7">
      <c r="A2825" s="1244" t="s">
        <v>1463</v>
      </c>
      <c r="B2825" s="1244" t="s">
        <v>1397</v>
      </c>
      <c r="C2825" s="23">
        <v>46105</v>
      </c>
      <c r="D2825" s="11">
        <v>513</v>
      </c>
      <c r="G2825" t="s">
        <v>1394</v>
      </c>
    </row>
    <row r="2826" spans="1:7">
      <c r="A2826" s="1244" t="s">
        <v>638</v>
      </c>
      <c r="B2826" s="1244" t="s">
        <v>2443</v>
      </c>
      <c r="C2826" s="23">
        <v>46105</v>
      </c>
      <c r="F2826" s="1248" t="s">
        <v>1671</v>
      </c>
      <c r="G2826" t="s">
        <v>1394</v>
      </c>
    </row>
    <row r="2827" spans="1:7">
      <c r="A2827" s="1244" t="s">
        <v>770</v>
      </c>
      <c r="B2827" s="1244"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3" t="s">
        <v>786</v>
      </c>
      <c r="B2830" s="1243" t="s">
        <v>58</v>
      </c>
      <c r="C2830" s="23">
        <v>46106</v>
      </c>
      <c r="D2830" s="11">
        <v>278</v>
      </c>
      <c r="F2830" s="11" t="s">
        <v>2445</v>
      </c>
      <c r="G2830" t="s">
        <v>1394</v>
      </c>
    </row>
    <row r="2831" spans="1:7">
      <c r="A2831" s="1244" t="s">
        <v>770</v>
      </c>
      <c r="B2831" s="1244" t="s">
        <v>54</v>
      </c>
      <c r="C2831" s="23">
        <v>46106</v>
      </c>
      <c r="D2831" s="11">
        <v>897</v>
      </c>
      <c r="F2831" s="11" t="s">
        <v>2045</v>
      </c>
      <c r="G2831" t="s">
        <v>1394</v>
      </c>
    </row>
    <row r="2832" spans="1:7">
      <c r="A2832" s="1244" t="s">
        <v>1295</v>
      </c>
      <c r="B2832" s="1244" t="s">
        <v>2311</v>
      </c>
      <c r="C2832" s="23">
        <v>46106</v>
      </c>
      <c r="E2832" s="250">
        <v>8226</v>
      </c>
      <c r="F2832" s="11" t="s">
        <v>2446</v>
      </c>
      <c r="G2832" t="s">
        <v>1394</v>
      </c>
    </row>
    <row r="2833" spans="1:7">
      <c r="A2833" s="1244" t="s">
        <v>786</v>
      </c>
      <c r="B2833" s="1244" t="s">
        <v>1397</v>
      </c>
      <c r="C2833" s="23">
        <v>46106</v>
      </c>
      <c r="D2833" s="11">
        <v>216</v>
      </c>
      <c r="G2833" t="s">
        <v>1394</v>
      </c>
    </row>
    <row r="2834" spans="1:7">
      <c r="A2834" s="1244" t="s">
        <v>813</v>
      </c>
      <c r="B2834" s="1244" t="s">
        <v>52</v>
      </c>
      <c r="C2834" s="23">
        <v>46106</v>
      </c>
      <c r="D2834" s="89">
        <v>2020</v>
      </c>
      <c r="G2834" t="s">
        <v>1394</v>
      </c>
    </row>
    <row r="2835" spans="1:7">
      <c r="A2835" s="1244" t="s">
        <v>1334</v>
      </c>
      <c r="B2835" s="1244" t="s">
        <v>1397</v>
      </c>
      <c r="C2835" s="23">
        <v>46106</v>
      </c>
      <c r="F2835" s="11" t="s">
        <v>1671</v>
      </c>
      <c r="G2835" t="s">
        <v>1394</v>
      </c>
    </row>
    <row r="2836" spans="1:7">
      <c r="A2836" s="1244" t="s">
        <v>1332</v>
      </c>
      <c r="B2836" s="1244" t="s">
        <v>1397</v>
      </c>
      <c r="C2836" s="23">
        <v>46106</v>
      </c>
      <c r="D2836" s="11">
        <v>7</v>
      </c>
      <c r="F2836" s="11" t="s">
        <v>1523</v>
      </c>
      <c r="G2836" t="s">
        <v>1394</v>
      </c>
    </row>
    <row r="2837" spans="1:7">
      <c r="A2837" s="1244" t="s">
        <v>638</v>
      </c>
      <c r="B2837" s="1244" t="s">
        <v>2447</v>
      </c>
      <c r="C2837" s="23">
        <v>46106</v>
      </c>
      <c r="D2837" s="11">
        <v>172</v>
      </c>
      <c r="G2837" t="s">
        <v>1394</v>
      </c>
    </row>
    <row r="2838" spans="1:7">
      <c r="A2838" s="240" t="s">
        <v>509</v>
      </c>
      <c r="B2838" s="1244" t="s">
        <v>1397</v>
      </c>
      <c r="C2838" s="23">
        <v>46107</v>
      </c>
      <c r="E2838" s="250">
        <v>2676</v>
      </c>
      <c r="G2838" t="s">
        <v>1394</v>
      </c>
    </row>
    <row r="2839" spans="1:7">
      <c r="A2839" s="1243" t="s">
        <v>786</v>
      </c>
      <c r="B2839" s="1243" t="s">
        <v>58</v>
      </c>
      <c r="C2839" s="23">
        <v>46107</v>
      </c>
      <c r="D2839" s="11">
        <v>333</v>
      </c>
      <c r="G2839" t="s">
        <v>1394</v>
      </c>
    </row>
    <row r="2840" spans="1:7">
      <c r="A2840" s="1244" t="s">
        <v>764</v>
      </c>
      <c r="B2840" s="1244" t="s">
        <v>54</v>
      </c>
      <c r="C2840" s="23">
        <v>46107</v>
      </c>
      <c r="D2840" s="11">
        <v>438</v>
      </c>
      <c r="G2840" t="s">
        <v>1394</v>
      </c>
    </row>
    <row r="2841" spans="1:7">
      <c r="A2841" s="1244" t="s">
        <v>770</v>
      </c>
      <c r="B2841" s="1244" t="s">
        <v>54</v>
      </c>
      <c r="C2841" s="23">
        <v>46107</v>
      </c>
      <c r="D2841" s="11">
        <v>583</v>
      </c>
      <c r="F2841" s="11" t="s">
        <v>2448</v>
      </c>
      <c r="G2841" t="s">
        <v>1394</v>
      </c>
    </row>
    <row r="2842" spans="1:7">
      <c r="A2842" s="1244" t="s">
        <v>813</v>
      </c>
      <c r="B2842" s="1244" t="s">
        <v>52</v>
      </c>
      <c r="C2842" s="23">
        <v>46107</v>
      </c>
      <c r="D2842" s="89">
        <v>1855</v>
      </c>
      <c r="G2842" t="s">
        <v>1394</v>
      </c>
    </row>
    <row r="2843" spans="1:7">
      <c r="A2843" s="178" t="s">
        <v>1113</v>
      </c>
      <c r="B2843" s="1256" t="s">
        <v>1397</v>
      </c>
      <c r="C2843" s="23">
        <v>46107</v>
      </c>
      <c r="D2843" s="11">
        <v>265</v>
      </c>
      <c r="G2843" t="s">
        <v>1394</v>
      </c>
    </row>
    <row r="2844" spans="1:7">
      <c r="A2844" s="1243" t="s">
        <v>786</v>
      </c>
      <c r="B2844" s="1243" t="s">
        <v>58</v>
      </c>
      <c r="C2844" s="23">
        <v>46108</v>
      </c>
      <c r="D2844" s="11">
        <v>377</v>
      </c>
      <c r="G2844" t="s">
        <v>1394</v>
      </c>
    </row>
    <row r="2845" spans="1:7">
      <c r="A2845" s="1244" t="s">
        <v>813</v>
      </c>
      <c r="B2845" s="1244" t="s">
        <v>52</v>
      </c>
      <c r="C2845" s="23">
        <v>46108</v>
      </c>
      <c r="D2845" s="89">
        <v>1609</v>
      </c>
      <c r="G2845" t="s">
        <v>1394</v>
      </c>
    </row>
    <row r="2846" spans="1:7">
      <c r="A2846" s="178" t="s">
        <v>1113</v>
      </c>
      <c r="B2846" s="1256" t="s">
        <v>1397</v>
      </c>
      <c r="C2846" s="23">
        <v>46108</v>
      </c>
      <c r="D2846" s="11">
        <v>372</v>
      </c>
      <c r="G2846" t="s">
        <v>1394</v>
      </c>
    </row>
    <row r="2847" spans="1:7">
      <c r="A2847" s="1255" t="s">
        <v>786</v>
      </c>
      <c r="B2847" s="1255" t="s">
        <v>58</v>
      </c>
      <c r="C2847" s="23">
        <v>46111</v>
      </c>
      <c r="D2847" s="11">
        <v>526</v>
      </c>
      <c r="G2847" t="s">
        <v>1394</v>
      </c>
    </row>
    <row r="2848" spans="1:7">
      <c r="A2848" s="1256" t="s">
        <v>773</v>
      </c>
      <c r="B2848" s="1256" t="s">
        <v>54</v>
      </c>
      <c r="C2848" s="23">
        <v>46111</v>
      </c>
      <c r="D2848" s="11">
        <v>978</v>
      </c>
      <c r="G2848" t="s">
        <v>1394</v>
      </c>
    </row>
    <row r="2849" spans="1:7">
      <c r="A2849" s="1256" t="s">
        <v>1336</v>
      </c>
      <c r="B2849" s="1256" t="s">
        <v>1397</v>
      </c>
      <c r="C2849" s="23">
        <v>46111</v>
      </c>
      <c r="D2849" s="11">
        <v>195</v>
      </c>
      <c r="G2849" t="s">
        <v>1394</v>
      </c>
    </row>
    <row r="2850" spans="1:7">
      <c r="A2850" s="1256" t="s">
        <v>1113</v>
      </c>
      <c r="B2850" s="1256" t="s">
        <v>1397</v>
      </c>
      <c r="C2850" s="23">
        <v>46111</v>
      </c>
      <c r="D2850" s="11">
        <v>396</v>
      </c>
      <c r="G2850" t="s">
        <v>1394</v>
      </c>
    </row>
    <row r="2851" spans="1:7">
      <c r="A2851" s="1256" t="s">
        <v>816</v>
      </c>
      <c r="B2851" s="1256" t="s">
        <v>52</v>
      </c>
      <c r="C2851" s="23">
        <v>46111</v>
      </c>
      <c r="D2851" s="11">
        <v>788</v>
      </c>
      <c r="G2851" t="s">
        <v>1394</v>
      </c>
    </row>
    <row r="2852" spans="1:7">
      <c r="A2852" s="1256" t="s">
        <v>813</v>
      </c>
      <c r="B2852" s="1256" t="s">
        <v>52</v>
      </c>
      <c r="C2852" s="23">
        <v>46111</v>
      </c>
      <c r="F2852" s="11" t="s">
        <v>1671</v>
      </c>
      <c r="G2852" t="s">
        <v>1394</v>
      </c>
    </row>
    <row r="2853" spans="1:7">
      <c r="A2853" s="240" t="s">
        <v>1464</v>
      </c>
      <c r="B2853" s="1256" t="s">
        <v>1397</v>
      </c>
      <c r="C2853" s="23">
        <v>46112</v>
      </c>
      <c r="D2853" s="11">
        <v>55</v>
      </c>
      <c r="G2853" t="s">
        <v>1394</v>
      </c>
    </row>
    <row r="2854" spans="1:7">
      <c r="A2854" s="1243" t="s">
        <v>786</v>
      </c>
      <c r="B2854" s="1243" t="s">
        <v>58</v>
      </c>
      <c r="C2854" s="23">
        <v>46112</v>
      </c>
      <c r="D2854" s="11">
        <v>36</v>
      </c>
      <c r="F2854" s="11" t="s">
        <v>2449</v>
      </c>
      <c r="G2854" t="s">
        <v>1394</v>
      </c>
    </row>
    <row r="2855" spans="1:7">
      <c r="A2855" s="1244" t="s">
        <v>773</v>
      </c>
      <c r="B2855" s="1244" t="s">
        <v>54</v>
      </c>
      <c r="C2855" s="23">
        <v>46112</v>
      </c>
      <c r="D2855" s="89">
        <v>1555</v>
      </c>
      <c r="G2855" t="s">
        <v>1394</v>
      </c>
    </row>
    <row r="2856" spans="1:7">
      <c r="A2856" s="1244" t="s">
        <v>816</v>
      </c>
      <c r="B2856" s="1244" t="s">
        <v>52</v>
      </c>
      <c r="C2856" s="23">
        <v>46112</v>
      </c>
      <c r="D2856" s="89">
        <v>1083</v>
      </c>
      <c r="F2856" s="11" t="s">
        <v>1852</v>
      </c>
      <c r="G2856" t="s">
        <v>1394</v>
      </c>
    </row>
    <row r="2857" spans="1:7">
      <c r="A2857" s="1244" t="s">
        <v>813</v>
      </c>
      <c r="B2857" s="1244" t="s">
        <v>52</v>
      </c>
      <c r="C2857" s="23">
        <v>46112</v>
      </c>
      <c r="D2857" s="89">
        <v>1420</v>
      </c>
      <c r="G2857" t="s">
        <v>1394</v>
      </c>
    </row>
    <row r="2858" spans="1:7">
      <c r="A2858" s="1244" t="s">
        <v>819</v>
      </c>
      <c r="B2858" s="1244" t="s">
        <v>52</v>
      </c>
      <c r="C2858" s="23">
        <v>46112</v>
      </c>
      <c r="D2858" s="11">
        <v>551</v>
      </c>
      <c r="F2858" s="11" t="s">
        <v>1535</v>
      </c>
      <c r="G2858" t="s">
        <v>1394</v>
      </c>
    </row>
    <row r="2859" spans="1:7">
      <c r="A2859" s="1243" t="s">
        <v>786</v>
      </c>
      <c r="B2859" s="1243" t="s">
        <v>58</v>
      </c>
      <c r="C2859" s="23">
        <v>46113</v>
      </c>
      <c r="D2859" s="11">
        <v>12</v>
      </c>
      <c r="F2859" s="11" t="s">
        <v>2450</v>
      </c>
      <c r="G2859" t="s">
        <v>1395</v>
      </c>
    </row>
    <row r="2860" spans="1:7">
      <c r="A2860" s="1244" t="s">
        <v>773</v>
      </c>
      <c r="B2860" s="1244" t="s">
        <v>54</v>
      </c>
      <c r="C2860" s="23">
        <v>46113</v>
      </c>
      <c r="D2860" s="89">
        <v>1095</v>
      </c>
      <c r="G2860" t="s">
        <v>1395</v>
      </c>
    </row>
    <row r="2861" spans="1:7">
      <c r="A2861" s="1244" t="s">
        <v>1336</v>
      </c>
      <c r="B2861" s="1244" t="s">
        <v>1397</v>
      </c>
      <c r="C2861" s="23">
        <v>46113</v>
      </c>
      <c r="D2861" s="11">
        <v>349</v>
      </c>
      <c r="G2861" t="s">
        <v>1395</v>
      </c>
    </row>
    <row r="2862" spans="1:7">
      <c r="A2862" s="1244" t="s">
        <v>813</v>
      </c>
      <c r="B2862" s="1244" t="s">
        <v>52</v>
      </c>
      <c r="C2862" s="23">
        <v>46113</v>
      </c>
      <c r="D2862" s="89">
        <v>1208</v>
      </c>
      <c r="G2862" t="s">
        <v>1395</v>
      </c>
    </row>
    <row r="2863" spans="1:7">
      <c r="A2863" s="1244" t="s">
        <v>819</v>
      </c>
      <c r="B2863" s="1244" t="s">
        <v>52</v>
      </c>
      <c r="C2863" s="23">
        <v>46113</v>
      </c>
      <c r="D2863" s="89">
        <v>1606</v>
      </c>
      <c r="G2863" t="s">
        <v>1395</v>
      </c>
    </row>
    <row r="2864" spans="1:7">
      <c r="A2864" s="1243" t="s">
        <v>786</v>
      </c>
      <c r="B2864" s="1243" t="s">
        <v>58</v>
      </c>
      <c r="C2864" s="23">
        <v>46114</v>
      </c>
      <c r="F2864" s="11" t="s">
        <v>2451</v>
      </c>
      <c r="G2864" t="s">
        <v>1395</v>
      </c>
    </row>
    <row r="2865" spans="1:7">
      <c r="A2865" s="1244" t="s">
        <v>786</v>
      </c>
      <c r="B2865" s="1244" t="s">
        <v>1397</v>
      </c>
      <c r="C2865" s="23">
        <v>46114</v>
      </c>
      <c r="E2865" s="74">
        <v>106</v>
      </c>
      <c r="F2865" s="11" t="s">
        <v>1523</v>
      </c>
      <c r="G2865" t="s">
        <v>1395</v>
      </c>
    </row>
    <row r="2866" spans="1:7">
      <c r="A2866" s="1244" t="s">
        <v>773</v>
      </c>
      <c r="B2866" s="1244" t="s">
        <v>54</v>
      </c>
      <c r="C2866" s="23">
        <v>46114</v>
      </c>
      <c r="F2866" s="11" t="s">
        <v>1523</v>
      </c>
      <c r="G2866" t="s">
        <v>1395</v>
      </c>
    </row>
    <row r="2867" spans="1:7">
      <c r="A2867" s="1244" t="s">
        <v>1113</v>
      </c>
      <c r="B2867" s="1244" t="s">
        <v>1397</v>
      </c>
      <c r="C2867" s="23">
        <v>46114</v>
      </c>
      <c r="D2867" s="11">
        <v>145</v>
      </c>
      <c r="G2867" t="s">
        <v>1395</v>
      </c>
    </row>
    <row r="2868" spans="1:7">
      <c r="A2868" s="1244" t="s">
        <v>1336</v>
      </c>
      <c r="B2868" s="1244" t="s">
        <v>52</v>
      </c>
      <c r="C2868" s="23">
        <v>46114</v>
      </c>
      <c r="D2868" s="11">
        <v>790</v>
      </c>
      <c r="G2868" t="s">
        <v>1395</v>
      </c>
    </row>
    <row r="2869" spans="1:7">
      <c r="A2869" s="1244" t="s">
        <v>813</v>
      </c>
      <c r="B2869" s="1244" t="s">
        <v>52</v>
      </c>
      <c r="C2869" s="23">
        <v>46114</v>
      </c>
      <c r="D2869" s="11">
        <v>596</v>
      </c>
      <c r="G2869" t="s">
        <v>1395</v>
      </c>
    </row>
    <row r="2870" spans="1:7">
      <c r="A2870" s="178" t="s">
        <v>1445</v>
      </c>
      <c r="B2870" s="1244" t="s">
        <v>1397</v>
      </c>
      <c r="C2870" s="23">
        <v>46115</v>
      </c>
      <c r="F2870" s="11" t="s">
        <v>104</v>
      </c>
      <c r="G2870" t="s">
        <v>1395</v>
      </c>
    </row>
    <row r="2871" spans="1:7">
      <c r="A2871" s="178" t="s">
        <v>827</v>
      </c>
      <c r="B2871" s="1244" t="s">
        <v>52</v>
      </c>
      <c r="C2871" s="23">
        <v>46115</v>
      </c>
      <c r="D2871" s="11">
        <v>752</v>
      </c>
      <c r="F2871" s="11" t="s">
        <v>1835</v>
      </c>
      <c r="G2871" t="s">
        <v>1395</v>
      </c>
    </row>
    <row r="2872" spans="1:7">
      <c r="A2872" s="178" t="s">
        <v>1336</v>
      </c>
      <c r="B2872" s="1244" t="s">
        <v>52</v>
      </c>
      <c r="C2872" s="23">
        <v>46115</v>
      </c>
      <c r="D2872" s="11">
        <v>15</v>
      </c>
      <c r="G2872" t="s">
        <v>1395</v>
      </c>
    </row>
    <row r="2873" spans="1:7">
      <c r="A2873" s="178" t="s">
        <v>1113</v>
      </c>
      <c r="B2873" s="1244" t="s">
        <v>52</v>
      </c>
      <c r="C2873" s="23">
        <v>46115</v>
      </c>
      <c r="F2873" s="11" t="s">
        <v>1835</v>
      </c>
      <c r="G2873" t="s">
        <v>1395</v>
      </c>
    </row>
    <row r="2874" spans="1:7">
      <c r="A2874" s="178" t="s">
        <v>1445</v>
      </c>
      <c r="B2874" s="1244" t="s">
        <v>1397</v>
      </c>
      <c r="C2874" s="23">
        <v>46118</v>
      </c>
      <c r="F2874" s="11" t="s">
        <v>104</v>
      </c>
      <c r="G2874" t="s">
        <v>1395</v>
      </c>
    </row>
    <row r="2875" spans="1:7">
      <c r="A2875" s="1243" t="s">
        <v>775</v>
      </c>
      <c r="B2875" s="1243" t="s">
        <v>54</v>
      </c>
      <c r="C2875" s="23">
        <v>46118</v>
      </c>
      <c r="D2875" s="89">
        <v>1360</v>
      </c>
      <c r="G2875" t="s">
        <v>1395</v>
      </c>
    </row>
    <row r="2876" spans="1:7">
      <c r="A2876" s="1243" t="s">
        <v>386</v>
      </c>
      <c r="B2876" s="1243" t="s">
        <v>1397</v>
      </c>
      <c r="C2876" s="23">
        <v>46119</v>
      </c>
      <c r="F2876" s="11" t="s">
        <v>104</v>
      </c>
      <c r="G2876" t="s">
        <v>1395</v>
      </c>
    </row>
    <row r="2877" spans="1:7">
      <c r="A2877" s="1243" t="s">
        <v>822</v>
      </c>
      <c r="B2877" s="1243" t="s">
        <v>2038</v>
      </c>
      <c r="C2877" s="23">
        <v>46119</v>
      </c>
      <c r="D2877" s="11">
        <v>102</v>
      </c>
      <c r="F2877" s="11" t="s">
        <v>1830</v>
      </c>
      <c r="G2877" t="s">
        <v>1395</v>
      </c>
    </row>
    <row r="2878" spans="1:7">
      <c r="A2878" s="1244" t="s">
        <v>824</v>
      </c>
      <c r="B2878" s="1244" t="s">
        <v>2038</v>
      </c>
      <c r="C2878" s="23">
        <v>46119</v>
      </c>
      <c r="D2878" s="11">
        <v>417</v>
      </c>
      <c r="F2878" s="11" t="s">
        <v>1535</v>
      </c>
      <c r="G2878" t="s">
        <v>1395</v>
      </c>
    </row>
    <row r="2879" spans="1:7">
      <c r="A2879" s="1244" t="s">
        <v>813</v>
      </c>
      <c r="B2879" s="1244" t="s">
        <v>52</v>
      </c>
      <c r="C2879" s="23">
        <v>46119</v>
      </c>
      <c r="F2879" s="11" t="s">
        <v>2452</v>
      </c>
      <c r="G2879" t="s">
        <v>1395</v>
      </c>
    </row>
    <row r="2880" spans="1:7">
      <c r="A2880" s="1244" t="s">
        <v>775</v>
      </c>
      <c r="B2880" s="1244" t="s">
        <v>54</v>
      </c>
      <c r="C2880" s="23">
        <v>46119</v>
      </c>
      <c r="F2880" s="11" t="s">
        <v>1556</v>
      </c>
      <c r="G2880" t="s">
        <v>1395</v>
      </c>
    </row>
    <row r="2881" spans="1:7">
      <c r="A2881" s="1244" t="s">
        <v>773</v>
      </c>
      <c r="B2881" s="1244"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3" t="s">
        <v>781</v>
      </c>
      <c r="B2889" s="1244" t="s">
        <v>52</v>
      </c>
      <c r="C2889" s="23">
        <v>46120</v>
      </c>
      <c r="D2889" s="89">
        <v>1036</v>
      </c>
      <c r="G2889" t="s">
        <v>1395</v>
      </c>
    </row>
    <row r="2890" spans="1:7">
      <c r="A2890" s="1243" t="s">
        <v>781</v>
      </c>
      <c r="B2890" s="1244" t="s">
        <v>52</v>
      </c>
      <c r="C2890" s="23">
        <v>46121</v>
      </c>
      <c r="D2890" s="89"/>
      <c r="F2890" s="11" t="s">
        <v>1835</v>
      </c>
      <c r="G2890" t="s">
        <v>1395</v>
      </c>
    </row>
    <row r="2891" spans="1:7">
      <c r="A2891" s="178" t="s">
        <v>629</v>
      </c>
      <c r="B2891" s="1244" t="s">
        <v>54</v>
      </c>
      <c r="C2891" s="23">
        <v>46122</v>
      </c>
      <c r="D2891" s="11">
        <v>891</v>
      </c>
      <c r="G2891" t="s">
        <v>1395</v>
      </c>
    </row>
    <row r="2892" spans="1:7">
      <c r="A2892" s="178" t="s">
        <v>629</v>
      </c>
      <c r="B2892" s="1244" t="s">
        <v>54</v>
      </c>
      <c r="C2892" s="23">
        <v>46125</v>
      </c>
      <c r="D2892" s="89">
        <v>2719</v>
      </c>
      <c r="G2892" t="s">
        <v>1395</v>
      </c>
    </row>
    <row r="2893" spans="1:7">
      <c r="A2893" s="1243" t="s">
        <v>629</v>
      </c>
      <c r="B2893" s="1243" t="s">
        <v>54</v>
      </c>
      <c r="C2893" s="23">
        <v>46126</v>
      </c>
      <c r="D2893" s="89">
        <v>2206</v>
      </c>
      <c r="G2893" t="s">
        <v>1395</v>
      </c>
    </row>
    <row r="2894" spans="1:7">
      <c r="A2894" s="1244" t="s">
        <v>773</v>
      </c>
      <c r="B2894" s="1244" t="s">
        <v>2115</v>
      </c>
      <c r="C2894" s="23">
        <v>46126</v>
      </c>
      <c r="E2894" s="250">
        <v>4672</v>
      </c>
      <c r="F2894" s="11" t="s">
        <v>2461</v>
      </c>
      <c r="G2894" t="s">
        <v>1395</v>
      </c>
    </row>
    <row r="2895" spans="1:7">
      <c r="A2895" s="1244" t="s">
        <v>775</v>
      </c>
      <c r="B2895" s="1244" t="s">
        <v>2115</v>
      </c>
      <c r="C2895" s="23">
        <v>46126</v>
      </c>
      <c r="E2895" s="250">
        <v>1850</v>
      </c>
      <c r="F2895" s="11" t="s">
        <v>2462</v>
      </c>
      <c r="G2895" t="s">
        <v>1395</v>
      </c>
    </row>
    <row r="2896" spans="1:7">
      <c r="A2896" s="1244" t="s">
        <v>813</v>
      </c>
      <c r="B2896" s="1244" t="s">
        <v>2311</v>
      </c>
      <c r="C2896" s="23">
        <v>46126</v>
      </c>
      <c r="E2896" s="250">
        <v>14650</v>
      </c>
      <c r="F2896" s="11" t="s">
        <v>2463</v>
      </c>
      <c r="G2896" t="s">
        <v>1395</v>
      </c>
    </row>
    <row r="2897" spans="1:7">
      <c r="A2897" s="1243" t="s">
        <v>629</v>
      </c>
      <c r="B2897" s="1243" t="s">
        <v>54</v>
      </c>
      <c r="C2897" s="23">
        <v>46127</v>
      </c>
      <c r="D2897" s="89">
        <v>2612</v>
      </c>
      <c r="G2897" t="s">
        <v>1395</v>
      </c>
    </row>
    <row r="2898" spans="1:7">
      <c r="A2898" s="178" t="s">
        <v>822</v>
      </c>
      <c r="B2898" s="1244" t="s">
        <v>1397</v>
      </c>
      <c r="C2898" s="23">
        <v>46127</v>
      </c>
      <c r="E2898" s="74">
        <v>300</v>
      </c>
      <c r="F2898" s="11" t="s">
        <v>2464</v>
      </c>
      <c r="G2898" t="s">
        <v>1395</v>
      </c>
    </row>
    <row r="2899" spans="1:7">
      <c r="A2899" s="178" t="s">
        <v>824</v>
      </c>
      <c r="B2899" s="1244" t="s">
        <v>1397</v>
      </c>
      <c r="C2899" s="23">
        <v>46127</v>
      </c>
      <c r="E2899" s="74">
        <v>688</v>
      </c>
      <c r="F2899" s="11" t="s">
        <v>2465</v>
      </c>
      <c r="G2899" t="s">
        <v>1395</v>
      </c>
    </row>
    <row r="2900" spans="1:7">
      <c r="A2900" s="1243" t="s">
        <v>629</v>
      </c>
      <c r="B2900" s="1243" t="s">
        <v>54</v>
      </c>
      <c r="C2900" s="23">
        <v>46128</v>
      </c>
      <c r="D2900" s="89">
        <v>1765</v>
      </c>
      <c r="G2900" t="s">
        <v>1395</v>
      </c>
    </row>
    <row r="2901" spans="1:7">
      <c r="A2901" s="1244" t="s">
        <v>773</v>
      </c>
      <c r="B2901" s="1244" t="s">
        <v>1397</v>
      </c>
      <c r="C2901" s="23">
        <v>46128</v>
      </c>
      <c r="F2901" s="11" t="s">
        <v>2466</v>
      </c>
      <c r="G2901" t="s">
        <v>1395</v>
      </c>
    </row>
    <row r="2902" spans="1:7">
      <c r="A2902" s="1244" t="s">
        <v>1465</v>
      </c>
      <c r="B2902" s="1244" t="s">
        <v>1397</v>
      </c>
      <c r="C2902" s="23">
        <v>46128</v>
      </c>
      <c r="F2902" s="11" t="s">
        <v>2466</v>
      </c>
      <c r="G2902" t="s">
        <v>1395</v>
      </c>
    </row>
    <row r="2903" spans="1:7">
      <c r="A2903" s="1244" t="s">
        <v>581</v>
      </c>
      <c r="B2903" s="1244" t="s">
        <v>52</v>
      </c>
      <c r="C2903" s="23">
        <v>46128</v>
      </c>
      <c r="D2903" s="11">
        <v>407</v>
      </c>
      <c r="G2903" t="s">
        <v>1395</v>
      </c>
    </row>
    <row r="2904" spans="1:7">
      <c r="A2904" s="1243" t="s">
        <v>629</v>
      </c>
      <c r="B2904" s="1243" t="s">
        <v>54</v>
      </c>
      <c r="C2904" s="23">
        <v>46129</v>
      </c>
      <c r="D2904" s="89">
        <v>1356</v>
      </c>
      <c r="G2904" t="s">
        <v>1395</v>
      </c>
    </row>
    <row r="2905" spans="1:7">
      <c r="A2905" s="1243" t="s">
        <v>621</v>
      </c>
      <c r="B2905" s="1243" t="s">
        <v>1397</v>
      </c>
      <c r="C2905" s="23">
        <v>46129</v>
      </c>
      <c r="D2905" s="11">
        <v>67</v>
      </c>
      <c r="G2905" t="s">
        <v>1395</v>
      </c>
    </row>
    <row r="2906" spans="1:7">
      <c r="A2906" s="1244" t="s">
        <v>581</v>
      </c>
      <c r="B2906" s="1244" t="s">
        <v>52</v>
      </c>
      <c r="C2906" s="23">
        <v>46129</v>
      </c>
      <c r="F2906" s="11" t="s">
        <v>2467</v>
      </c>
      <c r="G2906" t="s">
        <v>1395</v>
      </c>
    </row>
    <row r="2907" spans="1:7">
      <c r="A2907" s="1243" t="s">
        <v>581</v>
      </c>
      <c r="B2907" s="1243" t="s">
        <v>52</v>
      </c>
      <c r="C2907" s="23">
        <v>46132</v>
      </c>
      <c r="D2907" s="11">
        <v>940</v>
      </c>
      <c r="G2907" t="s">
        <v>1395</v>
      </c>
    </row>
    <row r="2908" spans="1:7">
      <c r="A2908" s="1244" t="s">
        <v>629</v>
      </c>
      <c r="B2908" s="1244" t="s">
        <v>54</v>
      </c>
      <c r="C2908" s="23">
        <v>46132</v>
      </c>
      <c r="D2908" s="89">
        <v>1212</v>
      </c>
      <c r="G2908" t="s">
        <v>1395</v>
      </c>
    </row>
    <row r="2909" spans="1:7">
      <c r="A2909" s="1244" t="s">
        <v>781</v>
      </c>
      <c r="B2909" s="1244" t="s">
        <v>2468</v>
      </c>
      <c r="C2909" s="23">
        <v>46132</v>
      </c>
      <c r="E2909" s="250">
        <v>1268</v>
      </c>
      <c r="F2909" s="11" t="s">
        <v>2469</v>
      </c>
      <c r="G2909" t="s">
        <v>1395</v>
      </c>
    </row>
    <row r="2910" spans="1:7">
      <c r="A2910" s="1244" t="s">
        <v>575</v>
      </c>
      <c r="B2910" s="1244" t="s">
        <v>1397</v>
      </c>
      <c r="C2910" s="23">
        <v>46132</v>
      </c>
      <c r="F2910" s="11" t="s">
        <v>2470</v>
      </c>
      <c r="G2910" t="s">
        <v>1395</v>
      </c>
    </row>
    <row r="2911" spans="1:7">
      <c r="A2911" s="1244" t="s">
        <v>638</v>
      </c>
      <c r="B2911" s="1244" t="s">
        <v>2471</v>
      </c>
      <c r="C2911" s="23">
        <v>46132</v>
      </c>
      <c r="D2911" s="11">
        <v>572</v>
      </c>
      <c r="G2911" t="s">
        <v>1395</v>
      </c>
    </row>
    <row r="2912" spans="1:7">
      <c r="A2912" s="1244" t="s">
        <v>673</v>
      </c>
      <c r="B2912" s="1244" t="s">
        <v>1397</v>
      </c>
      <c r="C2912" s="23">
        <v>46132</v>
      </c>
      <c r="D2912" s="11">
        <v>288</v>
      </c>
      <c r="G2912" t="s">
        <v>1395</v>
      </c>
    </row>
    <row r="2913" spans="1:7">
      <c r="A2913" s="1243" t="s">
        <v>581</v>
      </c>
      <c r="B2913" s="1243" t="s">
        <v>52</v>
      </c>
      <c r="C2913" s="23">
        <v>46133</v>
      </c>
      <c r="D2913" s="89">
        <v>1575</v>
      </c>
      <c r="G2913" t="s">
        <v>1395</v>
      </c>
    </row>
    <row r="2914" spans="1:7">
      <c r="A2914" s="1244" t="s">
        <v>629</v>
      </c>
      <c r="B2914" s="1244" t="s">
        <v>54</v>
      </c>
      <c r="C2914" s="23">
        <v>46133</v>
      </c>
      <c r="D2914" s="11">
        <v>866</v>
      </c>
      <c r="G2914" t="s">
        <v>1395</v>
      </c>
    </row>
    <row r="2915" spans="1:7">
      <c r="A2915" s="1244" t="s">
        <v>575</v>
      </c>
      <c r="B2915" s="1244" t="s">
        <v>1397</v>
      </c>
      <c r="C2915" s="23">
        <v>46133</v>
      </c>
      <c r="D2915" s="11">
        <v>290</v>
      </c>
      <c r="G2915" t="s">
        <v>1395</v>
      </c>
    </row>
    <row r="2916" spans="1:7">
      <c r="A2916" s="1244" t="s">
        <v>575</v>
      </c>
      <c r="B2916" s="1244" t="s">
        <v>1397</v>
      </c>
      <c r="C2916" s="23">
        <v>46133</v>
      </c>
      <c r="D2916" s="11">
        <v>477</v>
      </c>
      <c r="G2916" t="s">
        <v>1395</v>
      </c>
    </row>
    <row r="2917" spans="1:7">
      <c r="A2917" s="1244" t="s">
        <v>638</v>
      </c>
      <c r="B2917" s="1244" t="s">
        <v>2471</v>
      </c>
      <c r="C2917" s="23">
        <v>46133</v>
      </c>
      <c r="D2917" s="11">
        <v>776</v>
      </c>
      <c r="G2917" t="s">
        <v>1395</v>
      </c>
    </row>
    <row r="2918" spans="1:7">
      <c r="A2918" s="1244" t="s">
        <v>673</v>
      </c>
      <c r="B2918" s="1244" t="s">
        <v>1397</v>
      </c>
      <c r="C2918" s="23">
        <v>46133</v>
      </c>
      <c r="F2918" s="11" t="s">
        <v>1523</v>
      </c>
      <c r="G2918" t="s">
        <v>1395</v>
      </c>
    </row>
    <row r="2919" spans="1:7">
      <c r="A2919" s="1244" t="s">
        <v>675</v>
      </c>
      <c r="B2919" s="1244"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3" t="s">
        <v>581</v>
      </c>
      <c r="B2923" s="1243" t="s">
        <v>52</v>
      </c>
      <c r="C2923" s="23">
        <v>46134</v>
      </c>
      <c r="D2923" s="11">
        <v>507</v>
      </c>
      <c r="G2923" t="s">
        <v>1395</v>
      </c>
    </row>
    <row r="2924" spans="1:7">
      <c r="A2924" s="1244" t="s">
        <v>629</v>
      </c>
      <c r="B2924" s="1244" t="s">
        <v>54</v>
      </c>
      <c r="C2924" s="23">
        <v>46134</v>
      </c>
      <c r="D2924" s="11">
        <v>969</v>
      </c>
      <c r="G2924" t="s">
        <v>1395</v>
      </c>
    </row>
    <row r="2925" spans="1:7">
      <c r="A2925" s="1244" t="s">
        <v>575</v>
      </c>
      <c r="B2925" s="1244" t="s">
        <v>1397</v>
      </c>
      <c r="C2925" s="23">
        <v>46134</v>
      </c>
      <c r="D2925" s="11">
        <v>183</v>
      </c>
      <c r="G2925" t="s">
        <v>1395</v>
      </c>
    </row>
    <row r="2926" spans="1:7">
      <c r="A2926" s="1244" t="s">
        <v>575</v>
      </c>
      <c r="B2926" s="1244"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7" t="s">
        <v>2473</v>
      </c>
      <c r="G2929" t="s">
        <v>1395</v>
      </c>
    </row>
    <row r="2930" spans="1:7">
      <c r="A2930" s="244" t="s">
        <v>569</v>
      </c>
      <c r="B2930" s="244" t="s">
        <v>463</v>
      </c>
      <c r="C2930" s="23">
        <v>46135</v>
      </c>
      <c r="D2930" s="11">
        <v>285</v>
      </c>
      <c r="G2930" t="s">
        <v>1395</v>
      </c>
    </row>
    <row r="2931" spans="1:7">
      <c r="A2931" s="1243" t="s">
        <v>581</v>
      </c>
      <c r="B2931" s="1243" t="s">
        <v>52</v>
      </c>
      <c r="C2931" s="23">
        <v>46135</v>
      </c>
      <c r="F2931" s="1248" t="s">
        <v>1885</v>
      </c>
      <c r="G2931" t="s">
        <v>1395</v>
      </c>
    </row>
    <row r="2932" spans="1:7">
      <c r="A2932" s="1244" t="s">
        <v>607</v>
      </c>
      <c r="B2932" s="1244" t="s">
        <v>52</v>
      </c>
      <c r="C2932" s="23">
        <v>46135</v>
      </c>
      <c r="D2932" s="89">
        <v>2434</v>
      </c>
      <c r="G2932" t="s">
        <v>1395</v>
      </c>
    </row>
    <row r="2933" spans="1:7">
      <c r="A2933" s="1244" t="s">
        <v>629</v>
      </c>
      <c r="B2933" s="1244" t="s">
        <v>54</v>
      </c>
      <c r="C2933" s="23">
        <v>46135</v>
      </c>
      <c r="D2933" s="11">
        <v>262</v>
      </c>
      <c r="G2933" t="s">
        <v>1395</v>
      </c>
    </row>
    <row r="2934" spans="1:7">
      <c r="A2934" s="1244" t="s">
        <v>575</v>
      </c>
      <c r="B2934" s="1244"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3" t="s">
        <v>435</v>
      </c>
      <c r="B2937" s="1244"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3" t="s">
        <v>596</v>
      </c>
      <c r="B2940" s="1243" t="s">
        <v>54</v>
      </c>
      <c r="C2940" s="23">
        <v>46136</v>
      </c>
      <c r="D2940" s="89">
        <v>1587</v>
      </c>
      <c r="F2940" s="11" t="s">
        <v>2475</v>
      </c>
      <c r="G2940" t="s">
        <v>1395</v>
      </c>
    </row>
    <row r="2941" spans="1:7">
      <c r="A2941" s="1244" t="s">
        <v>581</v>
      </c>
      <c r="B2941" s="1244" t="s">
        <v>52</v>
      </c>
      <c r="C2941" s="23">
        <v>46136</v>
      </c>
      <c r="D2941" s="11">
        <v>354</v>
      </c>
      <c r="G2941" t="s">
        <v>1395</v>
      </c>
    </row>
    <row r="2942" spans="1:7">
      <c r="A2942" s="1244" t="s">
        <v>670</v>
      </c>
      <c r="B2942" s="1244" t="s">
        <v>1397</v>
      </c>
      <c r="C2942" s="23">
        <v>46136</v>
      </c>
      <c r="D2942" s="11">
        <v>339</v>
      </c>
      <c r="G2942" t="s">
        <v>1395</v>
      </c>
    </row>
    <row r="2943" spans="1:7">
      <c r="A2943" s="1244" t="s">
        <v>673</v>
      </c>
      <c r="B2943" s="1244" t="s">
        <v>2311</v>
      </c>
      <c r="C2943" s="23">
        <v>46136</v>
      </c>
      <c r="E2943" s="74">
        <v>488</v>
      </c>
      <c r="F2943" s="11" t="s">
        <v>2476</v>
      </c>
      <c r="G2943" t="s">
        <v>1395</v>
      </c>
    </row>
    <row r="2944" spans="1:7">
      <c r="A2944" s="1244" t="s">
        <v>675</v>
      </c>
      <c r="B2944" s="1244" t="s">
        <v>2311</v>
      </c>
      <c r="C2944" s="23">
        <v>46136</v>
      </c>
      <c r="E2944" s="74">
        <v>400</v>
      </c>
      <c r="F2944" s="11" t="s">
        <v>2477</v>
      </c>
      <c r="G2944" t="s">
        <v>1395</v>
      </c>
    </row>
    <row r="2945" spans="1:7">
      <c r="A2945" s="1244" t="s">
        <v>638</v>
      </c>
      <c r="B2945" s="1244" t="s">
        <v>54</v>
      </c>
      <c r="C2945" s="23">
        <v>46136</v>
      </c>
      <c r="E2945" s="250">
        <v>3306</v>
      </c>
      <c r="F2945" s="11" t="s">
        <v>2478</v>
      </c>
      <c r="G2945" t="s">
        <v>1395</v>
      </c>
    </row>
    <row r="2946" spans="1:7">
      <c r="A2946" s="1245" t="s">
        <v>650</v>
      </c>
      <c r="B2946" s="1244"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F966B7E-20C5-4CC9-9374-C2BA636E445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2026-04-25T20:45:28Z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