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8" documentId="8_{DCF85A03-1EEC-410A-B6A1-333228F65FDB}" xr6:coauthVersionLast="47" xr6:coauthVersionMax="47" xr10:uidLastSave="{14C95B2A-4391-44F9-B339-C37C4581CF0E}"/>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6078" r:id="rId12"/>
    <pivotCache cacheId="6079" r:id="rId13"/>
    <pivotCache cacheId="6080" r:id="rId14"/>
    <pivotCache cacheId="6081" r:id="rId15"/>
    <pivotCache cacheId="60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8"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293" i="30"/>
  <c r="V16" i="30"/>
  <c r="V153" i="30"/>
  <c r="V4" i="30"/>
  <c r="V152"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<sst xmlns="http://schemas.openxmlformats.org/spreadsheetml/2006/main" count="19680" uniqueCount="2479">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</sst>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1:43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5" t="s">
        <v>1</v>
      </c>
      <c r="B4" s="1485"/>
      <c r="C4" s="1485"/>
      <c r="D4" s="1485"/>
      <c r="E4" s="1485"/>
      <c r="F4" s="1485"/>
      <c r="G4" s="1485"/>
      <c r="H4" s="148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6.1367052165875208E-2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6"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28"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26">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7"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9"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7">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26"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8"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6">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7"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29"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6"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0">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7"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6"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7"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8</v>
      </c>
      <c r="H30" s="54">
        <f>COUNTIF('Completed Projects Pending PW'!F:F,"*Cody*")</f>
        <v>6</v>
      </c>
      <c r="I30" s="1051">
        <f t="shared" si="1"/>
        <v>14</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29</v>
      </c>
      <c r="D36" s="1045">
        <f>SUM(D29:D35)</f>
        <v>59</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1">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1">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1">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1">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1">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1">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1">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1">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1">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1">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1">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1">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1">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1">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1">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1">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1">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1">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1">
        <f>IF('Completed Projects Pending PW'!A20="","",'Completed Projects Pending PW'!N20)</f>
        <v>1931.75</v>
      </c>
    </row>
    <row r="81" spans="1:8">
      <c r="A81" s="1039" t="e">
        <f>IF('Completed Projects Pending PW'!#REF!="","",'Completed Projects Pending PW'!#REF!)</f>
        <v>#REF!</v>
      </c>
      <c r="B81" s="1036" t="e">
        <f>IF('Completed Projects Pending PW'!#REF!="","",'Completed Projects Pending PW'!#REF!)</f>
        <v>#REF!</v>
      </c>
      <c r="C81" s="1036" t="e">
        <f>IF('Completed Projects Pending PW'!#REF!="","",'Completed Projects Pending PW'!#REF!)</f>
        <v>#REF!</v>
      </c>
      <c r="D81" s="1036" t="e">
        <f>IF('Completed Projects Pending PW'!#REF!="","",'Completed Projects Pending PW'!#REF!)</f>
        <v>#REF!</v>
      </c>
      <c r="E81" s="1037" t="e">
        <f>IF('Completed Projects Pending PW'!#REF!="","",'Completed Projects Pending PW'!#REF!)</f>
        <v>#REF!</v>
      </c>
      <c r="F81" s="1037" t="e">
        <f>IF('Completed Projects Pending PW'!#REF!="","",'Completed Projects Pending PW'!#REF!)</f>
        <v>#REF!</v>
      </c>
      <c r="G81" s="1037" t="e">
        <f>IF('Completed Projects Pending PW'!#REF!="","",'Completed Projects Pending PW'!#REF!)</f>
        <v>#REF!</v>
      </c>
      <c r="H81" s="1431" t="e">
        <f>IF('Completed Projects Pending PW'!#REF!="","",'Completed Projects Pending PW'!#REF!)</f>
        <v>#REF!</v>
      </c>
    </row>
    <row r="82" spans="1:8">
      <c r="A82" s="1039" t="e">
        <f>IF('Completed Projects Pending PW'!#REF!="","",'Completed Projects Pending PW'!#REF!)</f>
        <v>#REF!</v>
      </c>
      <c r="B82" s="1036" t="e">
        <f>IF('Completed Projects Pending PW'!#REF!="","",'Completed Projects Pending PW'!#REF!)</f>
        <v>#REF!</v>
      </c>
      <c r="C82" s="1036" t="e">
        <f>IF('Completed Projects Pending PW'!#REF!="","",'Completed Projects Pending PW'!#REF!)</f>
        <v>#REF!</v>
      </c>
      <c r="D82" s="1036" t="e">
        <f>IF('Completed Projects Pending PW'!#REF!="","",'Completed Projects Pending PW'!#REF!)</f>
        <v>#REF!</v>
      </c>
      <c r="E82" s="1037" t="e">
        <f>IF('Completed Projects Pending PW'!#REF!="","",'Completed Projects Pending PW'!#REF!)</f>
        <v>#REF!</v>
      </c>
      <c r="F82" s="1037" t="e">
        <f>IF('Completed Projects Pending PW'!#REF!="","",'Completed Projects Pending PW'!#REF!)</f>
        <v>#REF!</v>
      </c>
      <c r="G82" s="1037" t="e">
        <f>IF('Completed Projects Pending PW'!#REF!="","",'Completed Projects Pending PW'!#REF!)</f>
        <v>#REF!</v>
      </c>
      <c r="H82" s="1431" t="e">
        <f>IF('Completed Projects Pending PW'!#REF!="","",'Completed Projects Pending PW'!#REF!)</f>
        <v>#REF!</v>
      </c>
    </row>
    <row r="83" spans="1:8">
      <c r="A83" s="1039" t="str">
        <f>IF('Completed Projects Pending PW'!A21="","",'Completed Projects Pending PW'!A21)</f>
        <v>FB-HSF381</v>
      </c>
      <c r="B83" s="1036" t="str">
        <f>IF('Completed Projects Pending PW'!A21="","",'Completed Projects Pending PW'!B21)</f>
        <v>Port Charlotte</v>
      </c>
      <c r="C83" s="1036" t="str">
        <f>IF('Completed Projects Pending PW'!A21="","",'Completed Projects Pending PW'!D21)</f>
        <v>GN Systems</v>
      </c>
      <c r="D83" s="1036" t="str">
        <f>IF('Completed Projects Pending PW'!A21="","",'Completed Projects Pending PW'!F21)</f>
        <v>Joshua</v>
      </c>
      <c r="E83" s="1037">
        <f>IF('Completed Projects Pending PW'!A21="","",'Completed Projects Pending PW'!H21)</f>
        <v>0</v>
      </c>
      <c r="F83" s="1037">
        <f>IF('Completed Projects Pending PW'!A21="","",'Completed Projects Pending PW'!V21)</f>
        <v>2136</v>
      </c>
      <c r="G83" s="1037">
        <f>IF('Completed Projects Pending PW'!A21="","",'Completed Projects Pending PW'!W21)</f>
        <v>2179</v>
      </c>
      <c r="H83" s="1431">
        <f>IF('Completed Projects Pending PW'!A21="","",'Completed Projects Pending PW'!N21)</f>
        <v>26639.1</v>
      </c>
    </row>
    <row r="84" spans="1:8">
      <c r="A84" s="1039" t="str">
        <f>IF('Completed Projects Pending PW'!A22="","",'Completed Projects Pending PW'!A22)</f>
        <v>FB-HSF383</v>
      </c>
      <c r="B84" s="1036" t="str">
        <f>IF('Completed Projects Pending PW'!A22="","",'Completed Projects Pending PW'!B22)</f>
        <v>Port Charlotte</v>
      </c>
      <c r="C84" s="1036" t="str">
        <f>IF('Completed Projects Pending PW'!A22="","",'Completed Projects Pending PW'!D22)</f>
        <v>GN Systems</v>
      </c>
      <c r="D84" s="1036" t="str">
        <f>IF('Completed Projects Pending PW'!A22="","",'Completed Projects Pending PW'!F22)</f>
        <v>Joshua</v>
      </c>
      <c r="E84" s="1037">
        <f>IF('Completed Projects Pending PW'!A22="","",'Completed Projects Pending PW'!H22)</f>
        <v>0</v>
      </c>
      <c r="F84" s="1037">
        <f>IF('Completed Projects Pending PW'!A22="","",'Completed Projects Pending PW'!V22)</f>
        <v>105</v>
      </c>
      <c r="G84" s="1037">
        <f>IF('Completed Projects Pending PW'!A22="","",'Completed Projects Pending PW'!W22)</f>
        <v>102</v>
      </c>
      <c r="H84" s="1431">
        <f>IF('Completed Projects Pending PW'!A22="","",'Completed Projects Pending PW'!N22)</f>
        <v>1698.25</v>
      </c>
    </row>
    <row r="85" spans="1:8">
      <c r="A85" s="1039" t="str">
        <f>IF('Completed Projects Pending PW'!A23="","",'Completed Projects Pending PW'!A23)</f>
        <v>FB-HSF384</v>
      </c>
      <c r="B85" s="1036" t="str">
        <f>IF('Completed Projects Pending PW'!A23="","",'Completed Projects Pending PW'!B23)</f>
        <v>Port Charlotte</v>
      </c>
      <c r="C85" s="1036" t="str">
        <f>IF('Completed Projects Pending PW'!A23="","",'Completed Projects Pending PW'!D23)</f>
        <v>GN Systems</v>
      </c>
      <c r="D85" s="1036" t="str">
        <f>IF('Completed Projects Pending PW'!A23="","",'Completed Projects Pending PW'!F23)</f>
        <v>Joshua</v>
      </c>
      <c r="E85" s="1037">
        <f>IF('Completed Projects Pending PW'!A23="","",'Completed Projects Pending PW'!H23)</f>
        <v>0</v>
      </c>
      <c r="F85" s="1037">
        <f>IF('Completed Projects Pending PW'!A23="","",'Completed Projects Pending PW'!V23)</f>
        <v>406</v>
      </c>
      <c r="G85" s="1037">
        <f>IF('Completed Projects Pending PW'!A23="","",'Completed Projects Pending PW'!W23)</f>
        <v>417</v>
      </c>
      <c r="H85" s="1431">
        <f>IF('Completed Projects Pending PW'!A23="","",'Completed Projects Pending PW'!N23)</f>
        <v>5779.1</v>
      </c>
    </row>
    <row r="86" spans="1:8">
      <c r="A86" s="1039" t="str">
        <f>IF('Completed Projects Pending PW'!A24="","",'Completed Projects Pending PW'!A24)</f>
        <v>FB-HSF475</v>
      </c>
      <c r="B86" s="1036" t="str">
        <f>IF('Completed Projects Pending PW'!A24="","",'Completed Projects Pending PW'!B24)</f>
        <v>Port Charlotte</v>
      </c>
      <c r="C86" s="1036" t="str">
        <f>IF('Completed Projects Pending PW'!A24="","",'Completed Projects Pending PW'!D24)</f>
        <v>Lightspeed In-House</v>
      </c>
      <c r="D86" s="1036" t="str">
        <f>IF('Completed Projects Pending PW'!A24="","",'Completed Projects Pending PW'!F24)</f>
        <v>Joshua</v>
      </c>
      <c r="E86" s="1037">
        <f>IF('Completed Projects Pending PW'!A24="","",'Completed Projects Pending PW'!H24)</f>
        <v>0</v>
      </c>
      <c r="F86" s="1037">
        <f>IF('Completed Projects Pending PW'!A24="","",'Completed Projects Pending PW'!V24)</f>
        <v>742</v>
      </c>
      <c r="G86" s="1037">
        <f>IF('Completed Projects Pending PW'!A24="","",'Completed Projects Pending PW'!W24)</f>
        <v>752</v>
      </c>
      <c r="H86" s="1431">
        <f>IF('Completed Projects Pending PW'!A24="","",'Completed Projects Pending PW'!N24)</f>
        <v>9496.2000000000007</v>
      </c>
    </row>
    <row r="87" spans="1:8">
      <c r="A87" s="1039" t="str">
        <f>IF('Completed Projects Pending PW'!A25="","",'Completed Projects Pending PW'!A25)</f>
        <v>FB-HNP104</v>
      </c>
      <c r="B87" s="1036" t="str">
        <f>IF('Completed Projects Pending PW'!A25="","",'Completed Projects Pending PW'!B25)</f>
        <v>St Petersburg</v>
      </c>
      <c r="C87" s="1036" t="str">
        <f>IF('Completed Projects Pending PW'!A25="","",'Completed Projects Pending PW'!D25)</f>
        <v>Kattle One/LSCG</v>
      </c>
      <c r="D87" s="1036" t="str">
        <f>IF('Completed Projects Pending PW'!A25="","",'Completed Projects Pending PW'!F25)</f>
        <v>Johnnie</v>
      </c>
      <c r="E87" s="1037">
        <f>IF('Completed Projects Pending PW'!A25="","",'Completed Projects Pending PW'!H25)</f>
        <v>0</v>
      </c>
      <c r="F87" s="1037">
        <f>IF('Completed Projects Pending PW'!A25="","",'Completed Projects Pending PW'!V25)</f>
        <v>1831</v>
      </c>
      <c r="G87" s="1037">
        <f>IF('Completed Projects Pending PW'!A25="","",'Completed Projects Pending PW'!W25)</f>
        <v>1929</v>
      </c>
      <c r="H87" s="1431">
        <f>IF('Completed Projects Pending PW'!A25="","",'Completed Projects Pending PW'!N25)</f>
        <v>29634.15</v>
      </c>
    </row>
    <row r="88" spans="1:8">
      <c r="A88" s="1039" t="str">
        <f>IF('Completed Projects Pending PW'!A26="","",'Completed Projects Pending PW'!A26)</f>
        <v>FB-HNP111</v>
      </c>
      <c r="B88" s="1036" t="str">
        <f>IF('Completed Projects Pending PW'!A26="","",'Completed Projects Pending PW'!B26)</f>
        <v>St Petersburg</v>
      </c>
      <c r="C88" s="1036" t="str">
        <f>IF('Completed Projects Pending PW'!A26="","",'Completed Projects Pending PW'!D26)</f>
        <v>Lightspeed In-House</v>
      </c>
      <c r="D88" s="1036" t="str">
        <f>IF('Completed Projects Pending PW'!A26="","",'Completed Projects Pending PW'!F26)</f>
        <v>Johnnie</v>
      </c>
      <c r="E88" s="1037">
        <f>IF('Completed Projects Pending PW'!A26="","",'Completed Projects Pending PW'!H26)</f>
        <v>0</v>
      </c>
      <c r="F88" s="1037">
        <f>IF('Completed Projects Pending PW'!A26="","",'Completed Projects Pending PW'!V26)</f>
        <v>1157</v>
      </c>
      <c r="G88" s="1037">
        <f>IF('Completed Projects Pending PW'!A26="","",'Completed Projects Pending PW'!W26)</f>
        <v>1321</v>
      </c>
      <c r="H88" s="1431">
        <f>IF('Completed Projects Pending PW'!A26="","",'Completed Projects Pending PW'!N26)</f>
        <v>17203.45</v>
      </c>
    </row>
    <row r="89" spans="1:8">
      <c r="A89" s="1039" t="str">
        <f>IF('Completed Projects Pending PW'!A27="","",'Completed Projects Pending PW'!A27)</f>
        <v>FB-HNP133</v>
      </c>
      <c r="B89" s="1036" t="str">
        <f>IF('Completed Projects Pending PW'!A27="","",'Completed Projects Pending PW'!B27)</f>
        <v>St Petersburg</v>
      </c>
      <c r="C89" s="1036" t="str">
        <f>IF('Completed Projects Pending PW'!A27="","",'Completed Projects Pending PW'!D27)</f>
        <v>Lightspeed In-House</v>
      </c>
      <c r="D89" s="1036" t="str">
        <f>IF('Completed Projects Pending PW'!A27="","",'Completed Projects Pending PW'!F27)</f>
        <v>Johnnie</v>
      </c>
      <c r="E89" s="1037">
        <f>IF('Completed Projects Pending PW'!A27="","",'Completed Projects Pending PW'!H27)</f>
        <v>0</v>
      </c>
      <c r="F89" s="1037">
        <f>IF('Completed Projects Pending PW'!A27="","",'Completed Projects Pending PW'!V27)</f>
        <v>1697</v>
      </c>
      <c r="G89" s="1037">
        <f>IF('Completed Projects Pending PW'!A27="","",'Completed Projects Pending PW'!W27)</f>
        <v>1815</v>
      </c>
      <c r="H89" s="1431">
        <f>IF('Completed Projects Pending PW'!A27="","",'Completed Projects Pending PW'!N27)</f>
        <v>23800.25</v>
      </c>
    </row>
    <row r="90" spans="1:8">
      <c r="A90" s="1039" t="str">
        <f>IF('Completed Projects Pending PW'!A28="","",'Completed Projects Pending PW'!A28)</f>
        <v>FB-HNP138</v>
      </c>
      <c r="B90" s="1036" t="str">
        <f>IF('Completed Projects Pending PW'!A28="","",'Completed Projects Pending PW'!B28)</f>
        <v>St Petersburg</v>
      </c>
      <c r="C90" s="1036" t="str">
        <f>IF('Completed Projects Pending PW'!A28="","",'Completed Projects Pending PW'!D28)</f>
        <v>Lightspeed In-House</v>
      </c>
      <c r="D90" s="1036" t="str">
        <f>IF('Completed Projects Pending PW'!A28="","",'Completed Projects Pending PW'!F28)</f>
        <v>Johnnie</v>
      </c>
      <c r="E90" s="1037">
        <f>IF('Completed Projects Pending PW'!A28="","",'Completed Projects Pending PW'!H28)</f>
        <v>0</v>
      </c>
      <c r="F90" s="1037">
        <f>IF('Completed Projects Pending PW'!A28="","",'Completed Projects Pending PW'!V28)</f>
        <v>1534</v>
      </c>
      <c r="G90" s="1037">
        <f>IF('Completed Projects Pending PW'!A28="","",'Completed Projects Pending PW'!W28)</f>
        <v>1571</v>
      </c>
      <c r="H90" s="1431">
        <f>IF('Completed Projects Pending PW'!A28="","",'Completed Projects Pending PW'!N28)</f>
        <v>19745.25</v>
      </c>
    </row>
    <row r="91" spans="1:8">
      <c r="A91" s="1039" t="str">
        <f>IF('Completed Projects Pending PW'!A29="","",'Completed Projects Pending PW'!A29)</f>
        <v>FB-HNP144</v>
      </c>
      <c r="B91" s="1036" t="str">
        <f>IF('Completed Projects Pending PW'!A29="","",'Completed Projects Pending PW'!B29)</f>
        <v>St Petersburg</v>
      </c>
      <c r="C91" s="1036" t="str">
        <f>IF('Completed Projects Pending PW'!A29="","",'Completed Projects Pending PW'!D29)</f>
        <v>Kattle One/LSCG</v>
      </c>
      <c r="D91" s="1036" t="str">
        <f>IF('Completed Projects Pending PW'!A29="","",'Completed Projects Pending PW'!F29)</f>
        <v>Johnnie</v>
      </c>
      <c r="E91" s="1037">
        <f>IF('Completed Projects Pending PW'!A29="","",'Completed Projects Pending PW'!H29)</f>
        <v>0</v>
      </c>
      <c r="F91" s="1037">
        <f>IF('Completed Projects Pending PW'!A29="","",'Completed Projects Pending PW'!V29)</f>
        <v>2003</v>
      </c>
      <c r="G91" s="1037">
        <f>IF('Completed Projects Pending PW'!A29="","",'Completed Projects Pending PW'!W29)</f>
        <v>225</v>
      </c>
      <c r="H91" s="1431">
        <f>IF('Completed Projects Pending PW'!A29="","",'Completed Projects Pending PW'!N29)</f>
        <v>31186.25</v>
      </c>
    </row>
    <row r="92" spans="1:8">
      <c r="A92" s="1039" t="str">
        <f>IF('Completed Projects Pending PW'!A30="","",'Completed Projects Pending PW'!A30)</f>
        <v>Vantage Point Condominiums</v>
      </c>
      <c r="B92" s="1036" t="str">
        <f>IF('Completed Projects Pending PW'!A30="","",'Completed Projects Pending PW'!B30)</f>
        <v>St Petersburg</v>
      </c>
      <c r="C92" s="1036" t="str">
        <f>IF('Completed Projects Pending PW'!A30="","",'Completed Projects Pending PW'!D30)</f>
        <v>APT Communications/Kattleone</v>
      </c>
      <c r="D92" s="1036" t="str">
        <f>IF('Completed Projects Pending PW'!A30="","",'Completed Projects Pending PW'!F30)</f>
        <v>Johnnie</v>
      </c>
      <c r="E92" s="1037">
        <f>IF('Completed Projects Pending PW'!A30="","",'Completed Projects Pending PW'!H30)</f>
        <v>380</v>
      </c>
      <c r="F92" s="1037">
        <f>IF('Completed Projects Pending PW'!A30="","",'Completed Projects Pending PW'!V30)</f>
        <v>9181</v>
      </c>
      <c r="G92" s="1037">
        <f>IF('Completed Projects Pending PW'!A30="","",'Completed Projects Pending PW'!W30)</f>
        <v>9179</v>
      </c>
      <c r="H92" s="1431">
        <f>IF('Completed Projects Pending PW'!A30="","",'Completed Projects Pending PW'!N30)</f>
        <v>117414</v>
      </c>
    </row>
    <row r="93" spans="1:8">
      <c r="A93" s="1039" t="str">
        <f>IF('Completed Projects Pending PW'!A31="","",'Completed Projects Pending PW'!A31)</f>
        <v/>
      </c>
      <c r="B93" s="1036" t="str">
        <f>IF('Completed Projects Pending PW'!A31="","",'Completed Projects Pending PW'!B31)</f>
        <v/>
      </c>
      <c r="C93" s="1036" t="str">
        <f>IF('Completed Projects Pending PW'!A31="","",'Completed Projects Pending PW'!D31)</f>
        <v/>
      </c>
      <c r="D93" s="1036" t="str">
        <f>IF('Completed Projects Pending PW'!A31="","",'Completed Projects Pending PW'!F31)</f>
        <v/>
      </c>
      <c r="E93" s="1037" t="str">
        <f>IF('Completed Projects Pending PW'!A31="","",'Completed Projects Pending PW'!H31)</f>
        <v/>
      </c>
      <c r="F93" s="1037" t="str">
        <f>IF('Completed Projects Pending PW'!A31="","",'Completed Projects Pending PW'!V31)</f>
        <v/>
      </c>
      <c r="G93" s="1037" t="str">
        <f>IF('Completed Projects Pending PW'!A31="","",'Completed Projects Pending PW'!W31)</f>
        <v/>
      </c>
      <c r="H93" s="1431" t="str">
        <f>IF('Completed Projects Pending PW'!A31="","",'Completed Projects Pending PW'!N31)</f>
        <v/>
      </c>
    </row>
    <row r="94" spans="1:8">
      <c r="A94" s="1039" t="str">
        <f>IF('Completed Projects Pending PW'!A32="","",'Completed Projects Pending PW'!A32)</f>
        <v/>
      </c>
      <c r="B94" s="1036" t="str">
        <f>IF('Completed Projects Pending PW'!A32="","",'Completed Projects Pending PW'!B32)</f>
        <v/>
      </c>
      <c r="C94" s="1036" t="str">
        <f>IF('Completed Projects Pending PW'!A32="","",'Completed Projects Pending PW'!D32)</f>
        <v/>
      </c>
      <c r="D94" s="1036" t="str">
        <f>IF('Completed Projects Pending PW'!A32="","",'Completed Projects Pending PW'!F32)</f>
        <v/>
      </c>
      <c r="E94" s="1037" t="str">
        <f>IF('Completed Projects Pending PW'!A32="","",'Completed Projects Pending PW'!H32)</f>
        <v/>
      </c>
      <c r="F94" s="1037" t="str">
        <f>IF('Completed Projects Pending PW'!A32="","",'Completed Projects Pending PW'!V32)</f>
        <v/>
      </c>
      <c r="G94" s="1037" t="str">
        <f>IF('Completed Projects Pending PW'!A32="","",'Completed Projects Pending PW'!W32)</f>
        <v/>
      </c>
      <c r="H94" s="1431" t="str">
        <f>IF('Completed Projects Pending PW'!A32="","",'Completed Projects Pending PW'!N32)</f>
        <v/>
      </c>
    </row>
    <row r="95" spans="1:8">
      <c r="A95" s="1039" t="str">
        <f>IF('Completed Projects Pending PW'!A33="","",'Completed Projects Pending PW'!A33)</f>
        <v/>
      </c>
      <c r="B95" s="1036" t="str">
        <f>IF('Completed Projects Pending PW'!A33="","",'Completed Projects Pending PW'!B33)</f>
        <v/>
      </c>
      <c r="C95" s="1036" t="str">
        <f>IF('Completed Projects Pending PW'!A33="","",'Completed Projects Pending PW'!D33)</f>
        <v/>
      </c>
      <c r="D95" s="1036" t="str">
        <f>IF('Completed Projects Pending PW'!A33="","",'Completed Projects Pending PW'!F33)</f>
        <v/>
      </c>
      <c r="E95" s="1037" t="str">
        <f>IF('Completed Projects Pending PW'!A33="","",'Completed Projects Pending PW'!H33)</f>
        <v/>
      </c>
      <c r="F95" s="1037" t="str">
        <f>IF('Completed Projects Pending PW'!A33="","",'Completed Projects Pending PW'!V33)</f>
        <v/>
      </c>
      <c r="G95" s="1037" t="str">
        <f>IF('Completed Projects Pending PW'!A33="","",'Completed Projects Pending PW'!W33)</f>
        <v/>
      </c>
      <c r="H95" s="1431" t="str">
        <f>IF('Completed Projects Pending PW'!A33="","",'Completed Projects Pending PW'!N33)</f>
        <v/>
      </c>
    </row>
    <row r="96" spans="1:8">
      <c r="A96" s="1039" t="str">
        <f>IF('Completed Projects Pending PW'!A34="","",'Completed Projects Pending PW'!A34)</f>
        <v/>
      </c>
      <c r="B96" s="1036" t="str">
        <f>IF('Completed Projects Pending PW'!A34="","",'Completed Projects Pending PW'!B34)</f>
        <v/>
      </c>
      <c r="C96" s="1036" t="str">
        <f>IF('Completed Projects Pending PW'!A34="","",'Completed Projects Pending PW'!D34)</f>
        <v/>
      </c>
      <c r="D96" s="1036" t="str">
        <f>IF('Completed Projects Pending PW'!A34="","",'Completed Projects Pending PW'!F34)</f>
        <v/>
      </c>
      <c r="E96" s="1037" t="str">
        <f>IF('Completed Projects Pending PW'!A34="","",'Completed Projects Pending PW'!H34)</f>
        <v/>
      </c>
      <c r="F96" s="1037" t="str">
        <f>IF('Completed Projects Pending PW'!A34="","",'Completed Projects Pending PW'!V34)</f>
        <v/>
      </c>
      <c r="G96" s="1037" t="str">
        <f>IF('Completed Projects Pending PW'!A34="","",'Completed Projects Pending PW'!W34)</f>
        <v/>
      </c>
      <c r="H96" s="1431" t="str">
        <f>IF('Completed Projects Pending PW'!A34="","",'Completed Projects Pending PW'!N34)</f>
        <v/>
      </c>
    </row>
    <row r="97" spans="1:8">
      <c r="A97" s="1039" t="str">
        <f>IF('Completed Projects Pending PW'!A34="","",'Completed Projects Pending PW'!A34)</f>
        <v/>
      </c>
      <c r="B97" s="1036" t="str">
        <f>IF('Completed Projects Pending PW'!A34="","",'Completed Projects Pending PW'!B34)</f>
        <v/>
      </c>
      <c r="C97" s="1036" t="str">
        <f>IF('Completed Projects Pending PW'!A34="","",'Completed Projects Pending PW'!D34)</f>
        <v/>
      </c>
      <c r="D97" s="1036" t="str">
        <f>IF('Completed Projects Pending PW'!A34="","",'Completed Projects Pending PW'!F34)</f>
        <v/>
      </c>
      <c r="E97" s="1037" t="str">
        <f>IF('Completed Projects Pending PW'!A34="","",'Completed Projects Pending PW'!H34)</f>
        <v/>
      </c>
      <c r="F97" s="1037" t="str">
        <f>IF('Completed Projects Pending PW'!A34="","",'Completed Projects Pending PW'!V34)</f>
        <v/>
      </c>
      <c r="G97" s="1037" t="str">
        <f>IF('Completed Projects Pending PW'!A34="","",'Completed Projects Pending PW'!W34)</f>
        <v/>
      </c>
      <c r="H97" s="1431" t="str">
        <f>IF('Completed Projects Pending PW'!A34="","",'Completed Projects Pending PW'!N34)</f>
        <v/>
      </c>
    </row>
    <row r="98" spans="1:8">
      <c r="A98" s="1039" t="str">
        <f>IF('Completed Projects Pending PW'!A35="","",'Completed Projects Pending PW'!A35)</f>
        <v/>
      </c>
      <c r="B98" s="1036" t="str">
        <f>IF('Completed Projects Pending PW'!A35="","",'Completed Projects Pending PW'!B35)</f>
        <v/>
      </c>
      <c r="C98" s="1036" t="str">
        <f>IF('Completed Projects Pending PW'!A35="","",'Completed Projects Pending PW'!D35)</f>
        <v/>
      </c>
      <c r="D98" s="1036" t="str">
        <f>IF('Completed Projects Pending PW'!A35="","",'Completed Projects Pending PW'!F35)</f>
        <v/>
      </c>
      <c r="E98" s="1037" t="str">
        <f>IF('Completed Projects Pending PW'!A35="","",'Completed Projects Pending PW'!H35)</f>
        <v/>
      </c>
      <c r="F98" s="1037" t="str">
        <f>IF('Completed Projects Pending PW'!A35="","",'Completed Projects Pending PW'!V35)</f>
        <v/>
      </c>
      <c r="G98" s="1037" t="str">
        <f>IF('Completed Projects Pending PW'!A35="","",'Completed Projects Pending PW'!W35)</f>
        <v/>
      </c>
      <c r="H98" s="1431" t="str">
        <f>IF('Completed Projects Pending PW'!A35="","",'Completed Projects Pending PW'!N35)</f>
        <v/>
      </c>
    </row>
    <row r="99" spans="1:8">
      <c r="A99" s="1039" t="str">
        <f>IF('Completed Projects Pending PW'!A36="","",'Completed Projects Pending PW'!A36)</f>
        <v/>
      </c>
      <c r="B99" s="1036" t="str">
        <f>IF('Completed Projects Pending PW'!A36="","",'Completed Projects Pending PW'!B36)</f>
        <v/>
      </c>
      <c r="C99" s="1036" t="str">
        <f>IF('Completed Projects Pending PW'!A36="","",'Completed Projects Pending PW'!D36)</f>
        <v/>
      </c>
      <c r="D99" s="1036" t="str">
        <f>IF('Completed Projects Pending PW'!A36="","",'Completed Projects Pending PW'!F36)</f>
        <v/>
      </c>
      <c r="E99" s="1037" t="str">
        <f>IF('Completed Projects Pending PW'!A36="","",'Completed Projects Pending PW'!H36)</f>
        <v/>
      </c>
      <c r="F99" s="1037" t="str">
        <f>IF('Completed Projects Pending PW'!A36="","",'Completed Projects Pending PW'!V36)</f>
        <v/>
      </c>
      <c r="G99" s="1037" t="str">
        <f>IF('Completed Projects Pending PW'!A36="","",'Completed Projects Pending PW'!W36)</f>
        <v/>
      </c>
      <c r="H99" s="1431" t="str">
        <f>IF('Completed Projects Pending PW'!A36="","",'Completed Projects Pending PW'!N36)</f>
        <v/>
      </c>
    </row>
    <row r="100" spans="1:8">
      <c r="A100" s="1039" t="str">
        <f>IF('Completed Projects Pending PW'!A37="","",'Completed Projects Pending PW'!A37)</f>
        <v/>
      </c>
      <c r="B100" s="1036" t="str">
        <f>IF('Completed Projects Pending PW'!A37="","",'Completed Projects Pending PW'!B37)</f>
        <v/>
      </c>
      <c r="C100" s="1036" t="str">
        <f>IF('Completed Projects Pending PW'!A37="","",'Completed Projects Pending PW'!D37)</f>
        <v/>
      </c>
      <c r="D100" s="1036" t="str">
        <f>IF('Completed Projects Pending PW'!A37="","",'Completed Projects Pending PW'!F37)</f>
        <v/>
      </c>
      <c r="E100" s="1037" t="str">
        <f>IF('Completed Projects Pending PW'!A37="","",'Completed Projects Pending PW'!H37)</f>
        <v/>
      </c>
      <c r="F100" s="1037" t="str">
        <f>IF('Completed Projects Pending PW'!A37="","",'Completed Projects Pending PW'!V37)</f>
        <v/>
      </c>
      <c r="G100" s="1037" t="str">
        <f>IF('Completed Projects Pending PW'!A37="","",'Completed Projects Pending PW'!W37)</f>
        <v/>
      </c>
      <c r="H100" s="1431" t="str">
        <f>IF('Completed Projects Pending PW'!A37="","",'Completed Projects Pending PW'!N37)</f>
        <v/>
      </c>
    </row>
    <row r="101" spans="1:8">
      <c r="A101" s="1039" t="str">
        <f>IF('Completed Projects Pending PW'!A38="","",'Completed Projects Pending PW'!A38)</f>
        <v/>
      </c>
      <c r="B101" s="1036" t="str">
        <f>IF('Completed Projects Pending PW'!A38="","",'Completed Projects Pending PW'!B38)</f>
        <v/>
      </c>
      <c r="C101" s="1036" t="str">
        <f>IF('Completed Projects Pending PW'!A38="","",'Completed Projects Pending PW'!D38)</f>
        <v/>
      </c>
      <c r="D101" s="1036" t="str">
        <f>IF('Completed Projects Pending PW'!A38="","",'Completed Projects Pending PW'!F38)</f>
        <v/>
      </c>
      <c r="E101" s="1037" t="str">
        <f>IF('Completed Projects Pending PW'!A38="","",'Completed Projects Pending PW'!H38)</f>
        <v/>
      </c>
      <c r="F101" s="1037" t="str">
        <f>IF('Completed Projects Pending PW'!A38="","",'Completed Projects Pending PW'!V38)</f>
        <v/>
      </c>
      <c r="G101" s="1037" t="str">
        <f>IF('Completed Projects Pending PW'!A38="","",'Completed Projects Pending PW'!W38)</f>
        <v/>
      </c>
      <c r="H101" s="1431" t="str">
        <f>IF('Completed Projects Pending PW'!A38="","",'Completed Projects Pending PW'!N38)</f>
        <v/>
      </c>
    </row>
    <row r="102" spans="1:8">
      <c r="A102" s="1039" t="str">
        <f>IF('Completed Projects Pending PW'!A39="","",'Completed Projects Pending PW'!A39)</f>
        <v/>
      </c>
      <c r="B102" s="1036" t="str">
        <f>IF('Completed Projects Pending PW'!A39="","",'Completed Projects Pending PW'!B39)</f>
        <v/>
      </c>
      <c r="C102" s="1036" t="str">
        <f>IF('Completed Projects Pending PW'!A39="","",'Completed Projects Pending PW'!D39)</f>
        <v/>
      </c>
      <c r="D102" s="1036" t="str">
        <f>IF('Completed Projects Pending PW'!A39="","",'Completed Projects Pending PW'!F39)</f>
        <v/>
      </c>
      <c r="E102" s="1037" t="str">
        <f>IF('Completed Projects Pending PW'!A39="","",'Completed Projects Pending PW'!H39)</f>
        <v/>
      </c>
      <c r="F102" s="1037" t="str">
        <f>IF('Completed Projects Pending PW'!A39="","",'Completed Projects Pending PW'!V39)</f>
        <v/>
      </c>
      <c r="G102" s="1037" t="str">
        <f>IF('Completed Projects Pending PW'!A39="","",'Completed Projects Pending PW'!W39)</f>
        <v/>
      </c>
      <c r="H102" s="1431" t="str">
        <f>IF('Completed Projects Pending PW'!A39="","",'Completed Projects Pending PW'!N39)</f>
        <v/>
      </c>
    </row>
    <row r="103" spans="1:8">
      <c r="A103" s="1042" t="s">
        <v>39</v>
      </c>
      <c r="B103" s="1043"/>
      <c r="C103" s="1043"/>
      <c r="D103" s="1043"/>
      <c r="E103" s="1044" t="e">
        <f>SUM(E62:E102)</f>
        <v>#REF!</v>
      </c>
      <c r="F103" s="1044" t="e">
        <f>SUM(F62:F102)</f>
        <v>#REF!</v>
      </c>
      <c r="G103" s="1044" t="e">
        <f>SUM(G62:G102)</f>
        <v>#REF!</v>
      </c>
      <c r="H103" s="1053"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V1" activePane="topRight" state="frozen"/>
      <selection pane="topRight" activeCell="A2" sqref="A2:XFD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2">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37">
        <v>745</v>
      </c>
      <c r="X14" s="696">
        <f t="shared" si="3"/>
        <v>1965</v>
      </c>
      <c r="Y14" s="365">
        <f t="shared" si="4"/>
        <v>0.27490774907749077</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37">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36">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43">
        <v>46181</v>
      </c>
      <c r="D32" s="1442"/>
      <c r="E32" s="1442"/>
      <c r="F32" s="1441"/>
      <c r="G32" s="1281"/>
      <c r="H32" s="1486">
        <v>85</v>
      </c>
      <c r="I32" s="372" t="s">
        <v>543</v>
      </c>
      <c r="J32" s="1074" t="s">
        <v>30</v>
      </c>
      <c r="K32" s="1487"/>
      <c r="L32" s="1442"/>
      <c r="M32" s="372" t="s">
        <v>110</v>
      </c>
      <c r="N32" s="1005">
        <v>60062</v>
      </c>
      <c r="O32" s="372" t="s">
        <v>110</v>
      </c>
      <c r="P32" s="715" t="s">
        <v>32</v>
      </c>
      <c r="Q32" s="1488"/>
      <c r="R32" s="1488"/>
      <c r="S32" s="1488"/>
      <c r="T32" s="1488"/>
      <c r="U32" s="1488"/>
      <c r="V32" s="1489">
        <v>4380</v>
      </c>
      <c r="W32" s="1490"/>
      <c r="X32" s="1490">
        <f>SUM(V32-W32)</f>
        <v>4380</v>
      </c>
      <c r="Y32" s="1267">
        <f>IFERROR($W32/$V32, 0)</f>
        <v>0</v>
      </c>
      <c r="Z32" s="1491"/>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0" t="s">
        <v>618</v>
      </c>
      <c r="B35" s="377" t="s">
        <v>34</v>
      </c>
      <c r="C35" s="1443">
        <v>46181</v>
      </c>
      <c r="D35" s="1441"/>
      <c r="E35" s="1442"/>
      <c r="F35" s="1441"/>
      <c r="G35" s="1281"/>
      <c r="H35" s="703">
        <v>0</v>
      </c>
      <c r="I35" s="372" t="s">
        <v>543</v>
      </c>
      <c r="J35" s="703" t="s">
        <v>30</v>
      </c>
      <c r="K35" s="1487"/>
      <c r="L35" s="1442"/>
      <c r="M35" s="703" t="s">
        <v>110</v>
      </c>
      <c r="N35" s="713">
        <v>6580.6</v>
      </c>
      <c r="O35" s="703" t="s">
        <v>110</v>
      </c>
      <c r="P35" s="715" t="s">
        <v>32</v>
      </c>
      <c r="Q35" s="1488"/>
      <c r="R35" s="1488"/>
      <c r="S35" s="1488"/>
      <c r="T35" s="1488"/>
      <c r="U35" s="1488"/>
      <c r="V35" s="1489">
        <v>466</v>
      </c>
      <c r="W35" s="1490"/>
      <c r="X35" s="1490">
        <f>SUM(V35-W35)</f>
        <v>466</v>
      </c>
      <c r="Y35" s="1267">
        <f>IFERROR($W35/$V35, 0)</f>
        <v>0</v>
      </c>
      <c r="Z35" s="1491"/>
      <c r="AA35" s="698">
        <v>0</v>
      </c>
      <c r="AB35" s="698">
        <v>0</v>
      </c>
      <c r="AC35" s="1071">
        <v>0</v>
      </c>
      <c r="AD35" s="1268" t="s">
        <v>612</v>
      </c>
      <c r="AE35" s="735"/>
    </row>
    <row r="36" spans="1:31" ht="24.75" customHeight="1">
      <c r="A36" s="689" t="s">
        <v>619</v>
      </c>
      <c r="B36" s="377" t="s">
        <v>34</v>
      </c>
      <c r="C36" s="1443">
        <v>46181</v>
      </c>
      <c r="D36" s="1441"/>
      <c r="E36" s="1442"/>
      <c r="F36" s="1441"/>
      <c r="G36" s="1281"/>
      <c r="H36" s="1486">
        <v>47</v>
      </c>
      <c r="I36" s="372" t="s">
        <v>543</v>
      </c>
      <c r="J36" s="703" t="s">
        <v>30</v>
      </c>
      <c r="K36" s="1487"/>
      <c r="L36" s="1442"/>
      <c r="M36" s="703" t="s">
        <v>110</v>
      </c>
      <c r="N36" s="713">
        <v>36936</v>
      </c>
      <c r="O36" s="703" t="s">
        <v>110</v>
      </c>
      <c r="P36" s="715" t="s">
        <v>32</v>
      </c>
      <c r="Q36" s="1488"/>
      <c r="R36" s="1488"/>
      <c r="S36" s="1488"/>
      <c r="T36" s="1488"/>
      <c r="U36" s="1488"/>
      <c r="V36" s="1489">
        <v>2724</v>
      </c>
      <c r="W36" s="1490"/>
      <c r="X36" s="1490">
        <f>SUM(V36-W36)</f>
        <v>2724</v>
      </c>
      <c r="Y36" s="1267">
        <f>IFERROR($W36/$V36, 0)</f>
        <v>0</v>
      </c>
      <c r="Z36" s="1491"/>
      <c r="AA36" s="698">
        <v>0</v>
      </c>
      <c r="AB36" s="698">
        <v>0</v>
      </c>
      <c r="AC36" s="1071">
        <v>0</v>
      </c>
      <c r="AD36" s="1268" t="s">
        <v>612</v>
      </c>
      <c r="AE36" s="735"/>
    </row>
    <row r="37" spans="1:31" ht="24.75" customHeight="1">
      <c r="A37" s="689" t="s">
        <v>620</v>
      </c>
      <c r="B37" s="377" t="s">
        <v>34</v>
      </c>
      <c r="C37" s="690">
        <v>46112</v>
      </c>
      <c r="D37" s="366" t="s">
        <v>50</v>
      </c>
      <c r="E37" s="701">
        <v>46077</v>
      </c>
      <c r="F37" s="702"/>
      <c r="G37" s="702" t="s">
        <v>621</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622</v>
      </c>
      <c r="AE37" s="735"/>
    </row>
    <row r="38" spans="1:31" s="716" customFormat="1" ht="24.75" customHeight="1">
      <c r="A38" s="724" t="s">
        <v>623</v>
      </c>
      <c r="B38" s="377" t="s">
        <v>34</v>
      </c>
      <c r="C38" s="701">
        <v>46040</v>
      </c>
      <c r="D38" s="702" t="s">
        <v>54</v>
      </c>
      <c r="E38" s="701">
        <v>46125</v>
      </c>
      <c r="F38" s="702" t="s">
        <v>53</v>
      </c>
      <c r="G38" s="702" t="s">
        <v>624</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3">
        <v>0</v>
      </c>
      <c r="AB38" s="1433">
        <v>0</v>
      </c>
      <c r="AC38" s="707">
        <v>0</v>
      </c>
      <c r="AD38" s="1434" t="s">
        <v>625</v>
      </c>
      <c r="AE38" s="1435"/>
    </row>
    <row r="39" spans="1:31" ht="24.75" customHeight="1">
      <c r="A39" s="689" t="s">
        <v>626</v>
      </c>
      <c r="B39" s="377" t="s">
        <v>34</v>
      </c>
      <c r="C39" s="690">
        <v>46103</v>
      </c>
      <c r="D39" s="366" t="s">
        <v>50</v>
      </c>
      <c r="E39" s="701">
        <v>46077</v>
      </c>
      <c r="F39" s="366"/>
      <c r="G39" s="702" t="s">
        <v>627</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628</v>
      </c>
      <c r="B40" s="377" t="s">
        <v>34</v>
      </c>
      <c r="C40" s="701">
        <v>46174</v>
      </c>
      <c r="D40" s="702" t="s">
        <v>54</v>
      </c>
      <c r="E40" s="701">
        <v>46118</v>
      </c>
      <c r="F40" s="702" t="s">
        <v>51</v>
      </c>
      <c r="G40" s="702" t="s">
        <v>629</v>
      </c>
      <c r="H40" s="703">
        <v>0</v>
      </c>
      <c r="I40" s="372" t="s">
        <v>630</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40" t="s">
        <v>632</v>
      </c>
      <c r="B41" s="377" t="s">
        <v>34</v>
      </c>
      <c r="C41" s="701">
        <v>46181</v>
      </c>
      <c r="D41" s="1441"/>
      <c r="E41" s="1442"/>
      <c r="F41" s="1441"/>
      <c r="G41" s="1266"/>
      <c r="H41" s="1004">
        <v>0</v>
      </c>
      <c r="I41" s="372" t="s">
        <v>543</v>
      </c>
      <c r="J41" s="703" t="s">
        <v>30</v>
      </c>
      <c r="K41" s="1487"/>
      <c r="L41" s="1442"/>
      <c r="M41" s="703" t="s">
        <v>110</v>
      </c>
      <c r="N41" s="713">
        <v>3443</v>
      </c>
      <c r="O41" s="703" t="s">
        <v>110</v>
      </c>
      <c r="P41" s="694" t="s">
        <v>32</v>
      </c>
      <c r="Q41" s="1488"/>
      <c r="R41" s="1488"/>
      <c r="S41" s="1488"/>
      <c r="T41" s="1488"/>
      <c r="U41" s="1488"/>
      <c r="V41" s="1490">
        <v>224</v>
      </c>
      <c r="W41" s="1490"/>
      <c r="X41" s="1490">
        <f>SUM(V41-W41)</f>
        <v>224</v>
      </c>
      <c r="Y41" s="1267">
        <f>IFERROR($W41/$V41, 0)</f>
        <v>0</v>
      </c>
      <c r="Z41" s="1488"/>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630</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38">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44" t="s">
        <v>652</v>
      </c>
      <c r="B49" s="1446"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5" t="s">
        <v>654</v>
      </c>
      <c r="B50" s="1446" t="s">
        <v>37</v>
      </c>
      <c r="C50" s="701">
        <v>46181</v>
      </c>
      <c r="D50" s="1441"/>
      <c r="E50" s="1442"/>
      <c r="F50" s="1441"/>
      <c r="G50" s="1266"/>
      <c r="H50" s="1486">
        <v>74</v>
      </c>
      <c r="I50" s="1289" t="s">
        <v>543</v>
      </c>
      <c r="J50" s="1292" t="s">
        <v>30</v>
      </c>
      <c r="K50" s="1487"/>
      <c r="L50" s="1442"/>
      <c r="M50" s="1197" t="s">
        <v>110</v>
      </c>
      <c r="N50" s="1416">
        <v>92274</v>
      </c>
      <c r="O50" s="1198" t="s">
        <v>110</v>
      </c>
      <c r="P50" s="1378" t="s">
        <v>32</v>
      </c>
      <c r="Q50" s="1488"/>
      <c r="R50" s="1488"/>
      <c r="S50" s="1488"/>
      <c r="T50" s="1488"/>
      <c r="U50" s="1488"/>
      <c r="V50" s="1489">
        <v>8145</v>
      </c>
      <c r="W50" s="1490"/>
      <c r="X50" s="1490">
        <f>SUM(V50-W50)</f>
        <v>8145</v>
      </c>
      <c r="Y50" s="1267">
        <f>IFERROR($W50/$V50, 0)</f>
        <v>0</v>
      </c>
      <c r="Z50" s="1488"/>
      <c r="AA50" s="698">
        <v>0</v>
      </c>
      <c r="AB50" s="698">
        <v>0</v>
      </c>
      <c r="AC50" s="707">
        <v>0</v>
      </c>
      <c r="AD50" s="1268" t="s">
        <v>655</v>
      </c>
      <c r="AE50" s="735"/>
    </row>
    <row r="51" spans="1:31" ht="24.75" customHeight="1">
      <c r="A51" s="1447"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630</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630</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630</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25">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17"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630</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630</v>
      </c>
      <c r="J3" s="1248" t="s">
        <v>30</v>
      </c>
      <c r="K3" s="369"/>
      <c r="L3" s="1281">
        <v>45925</v>
      </c>
      <c r="M3" s="1289" t="s">
        <v>110</v>
      </c>
      <c r="N3" s="1293">
        <v>51632</v>
      </c>
      <c r="O3" s="1289" t="s">
        <v>110</v>
      </c>
      <c r="P3" s="1290" t="s">
        <v>38</v>
      </c>
      <c r="Q3" s="1249">
        <v>45932</v>
      </c>
      <c r="R3" s="1249" t="s">
        <v>110</v>
      </c>
      <c r="S3" s="363" t="s">
        <v>760</v>
      </c>
      <c r="T3" s="373" t="s">
        <v>761</v>
      </c>
      <c r="U3" s="373" t="s">
        <v>761</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630</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630</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630</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630</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630</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630</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630</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630</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630</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630</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630</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630</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630</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630</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630</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630</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630</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630</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630</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630</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630</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630</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630</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630</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630</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630</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630</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V3 L20 V5:V7 V9:V11 S1 Q1:R5 L1:L18 V21:V24 Q6:Q24 R6:R25 S2: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abSelected="1" topLeftCell="A80" workbookViewId="0">
      <pane xSplit="1" topLeftCell="L255" activePane="topRight" state="frozen"/>
      <selection pane="topRight" activeCell="R263" sqref="R26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630</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630</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630</v>
      </c>
      <c r="J4" s="362" t="s">
        <v>30</v>
      </c>
      <c r="K4" s="299">
        <v>45943</v>
      </c>
      <c r="L4" s="681" t="s">
        <v>110</v>
      </c>
      <c r="M4" s="686">
        <v>2167.3000000000002</v>
      </c>
      <c r="N4" s="1261">
        <v>1930.3</v>
      </c>
      <c r="O4" s="1406"/>
      <c r="P4" s="1261">
        <v>1930.3</v>
      </c>
      <c r="Q4" s="362" t="s">
        <v>110</v>
      </c>
      <c r="R4" s="148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630</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630</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630</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630</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630</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630</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630</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630</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630</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630</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630</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630</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630</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630</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630</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630</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630</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630</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630</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630</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630</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630</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630</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630</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630</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630</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630</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630</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630</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630</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630</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630</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630</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630</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630</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630</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630</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630</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630</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630</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630</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630</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630</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630</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630</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630</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630</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630</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630</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630</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630</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630</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630</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630</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630</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630</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630</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630</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630</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630</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630</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630</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630</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630</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630</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630</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630</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630</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630</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630</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630</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630</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630</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630</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630</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630</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630</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630</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630</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630</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630</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630</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630</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630</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630</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630</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630</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630</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630</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630</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9"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630</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630</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630</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630</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630</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630</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630</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630</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630</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630</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630</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630</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630</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630</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630</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630</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630</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630</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630</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630</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630</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630</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630</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630</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630</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630</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630</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630</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630</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630</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630</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630</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630</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630</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630</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630</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630</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630</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630</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630</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630</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630</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630</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630</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630</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83" t="s">
        <v>1114</v>
      </c>
      <c r="B153" s="1078" t="s">
        <v>40</v>
      </c>
      <c r="C153" s="360">
        <v>46111</v>
      </c>
      <c r="D153" s="702" t="s">
        <v>52</v>
      </c>
      <c r="E153" s="367">
        <v>46085</v>
      </c>
      <c r="F153" s="366" t="s">
        <v>53</v>
      </c>
      <c r="G153" s="702" t="s">
        <v>1115</v>
      </c>
      <c r="H153" s="1009">
        <v>0</v>
      </c>
      <c r="I153" s="304" t="s">
        <v>630</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630</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630</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630</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630</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630</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630</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630</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630</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630</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630</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630</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630</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630</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630</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630</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630</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630</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630</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630</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630</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630</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630</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630</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630</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630</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630</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630</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630</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630</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630</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630</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630</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630</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630</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630</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630</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630</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630</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630</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630</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630</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630</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630</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630</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630</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630</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630</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630</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630</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630</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630</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630</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630</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630</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630</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630</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630</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630</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630</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630</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630</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630</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630</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630</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630</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630</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630</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630</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630</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630</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630</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630</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630</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630</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630</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630</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630</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630</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630</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630</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630</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630</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630</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630</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352" t="s">
        <v>1289</v>
      </c>
    </row>
    <row r="270" spans="1:32" ht="39.75" customHeight="1">
      <c r="A270" s="639" t="s">
        <v>1290</v>
      </c>
      <c r="B270" s="377" t="s">
        <v>34</v>
      </c>
      <c r="C270" s="360">
        <v>45960</v>
      </c>
      <c r="D270" s="367" t="s">
        <v>54</v>
      </c>
      <c r="E270" s="367">
        <v>45930</v>
      </c>
      <c r="F270" s="366" t="s">
        <v>51</v>
      </c>
      <c r="G270" s="1106"/>
      <c r="H270" s="1074">
        <v>80</v>
      </c>
      <c r="I270" s="372" t="s">
        <v>630</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630</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630</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630</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630</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630</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630</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630</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630</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630</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630</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630</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630</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630</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630</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630</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630</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630</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630</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630</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630</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630</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630</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630</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630</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630</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630</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630</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630</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630</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630</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630</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630</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630</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630</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630</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630</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630</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630</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630</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630</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630</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630</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630</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630</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630</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630</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11444</v>
      </c>
      <c r="R9">
        <v>42527</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116770</v>
      </c>
      <c r="R13">
        <v>320788</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626</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628</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628</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628</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626</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626</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626</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626</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628</v>
      </c>
      <c r="B2891" s="1243" t="s">
        <v>54</v>
      </c>
      <c r="C2891" s="23">
        <v>46122</v>
      </c>
      <c r="D2891" s="11">
        <v>891</v>
      </c>
      <c r="G2891" t="s">
        <v>1395</v>
      </c>
    </row>
    <row r="2892" spans="1:7">
      <c r="A2892" s="178" t="s">
        <v>628</v>
      </c>
      <c r="B2892" s="1243" t="s">
        <v>54</v>
      </c>
      <c r="C2892" s="23">
        <v>46125</v>
      </c>
      <c r="D2892" s="89">
        <v>2719</v>
      </c>
      <c r="G2892" t="s">
        <v>1395</v>
      </c>
    </row>
    <row r="2893" spans="1:7">
      <c r="A2893" s="1242" t="s">
        <v>628</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628</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628</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628</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628</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628</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628</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628</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3043C50-3D81-4505-A518-D4D38A50D39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2026-04-27T17:43:20Z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