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44" documentId="8_{E14B221E-02E2-46A3-8CEC-C736815F2DD5}" xr6:coauthVersionLast="47" xr6:coauthVersionMax="47" xr10:uidLastSave="{921C66C3-0CBE-4677-BC3F-CF8144F75E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283" r:id="rId12"/>
    <pivotCache cacheId="1284" r:id="rId13"/>
    <pivotCache cacheId="1285" r:id="rId14"/>
    <pivotCache cacheId="12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t>Tom McGuire:
need city 10-23</t>
      </text>
    </comment>
    <comment ref="V111"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4"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5"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6"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7"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9"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20"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1"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2"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3"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4"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5"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3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2"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3"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4"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5"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6"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7"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8"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1"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2"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5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1"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2"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<sst xmlns="http://schemas.openxmlformats.org/spreadsheetml/2006/main" count="13087" uniqueCount="1575">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</sst>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B52" activePane="topRight" state="frozen"/>
      <selection pane="topRight" activeCell="D60" sqref="D6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01">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00">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00">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00">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02">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610">
        <v>7321</v>
      </c>
      <c r="X80" s="108">
        <f>SUM(V80-W80)</f>
        <v>-312</v>
      </c>
      <c r="Y80" s="698">
        <f t="shared" si="9"/>
        <v>1.044514196033671</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499">
        <v>56</v>
      </c>
      <c r="I82" s="909" t="s">
        <v>55</v>
      </c>
      <c r="J82" s="914" t="s">
        <v>63</v>
      </c>
      <c r="K82" s="490" t="s">
        <v>239</v>
      </c>
      <c r="L82" s="918"/>
      <c r="M82" s="909" t="s">
        <v>57</v>
      </c>
      <c r="N82" s="570">
        <v>75665</v>
      </c>
      <c r="O82" s="909" t="s">
        <v>57</v>
      </c>
      <c r="P82" s="833" t="s">
        <v>58</v>
      </c>
      <c r="Q82" s="500"/>
      <c r="R82" s="500"/>
      <c r="S82" s="500"/>
      <c r="T82" s="500"/>
      <c r="U82" s="500"/>
      <c r="V82" s="41">
        <v>6249</v>
      </c>
      <c r="W82" s="631"/>
      <c r="X82" s="41">
        <v>6249</v>
      </c>
      <c r="Y82" s="698"/>
      <c r="Z82" s="884"/>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499">
        <v>20</v>
      </c>
      <c r="I88" s="909" t="s">
        <v>55</v>
      </c>
      <c r="J88" s="914" t="s">
        <v>63</v>
      </c>
      <c r="K88" s="490" t="s">
        <v>239</v>
      </c>
      <c r="L88" s="918"/>
      <c r="M88" s="909" t="s">
        <v>57</v>
      </c>
      <c r="N88" s="570">
        <v>23501</v>
      </c>
      <c r="O88" s="909" t="s">
        <v>57</v>
      </c>
      <c r="P88" s="833" t="s">
        <v>58</v>
      </c>
      <c r="Q88" s="500"/>
      <c r="R88" s="500"/>
      <c r="S88" s="500"/>
      <c r="T88" s="500"/>
      <c r="U88" s="500"/>
      <c r="V88" s="41">
        <v>1831</v>
      </c>
      <c r="W88" s="631"/>
      <c r="X88" s="41">
        <v>1831</v>
      </c>
      <c r="Y88" s="698"/>
      <c r="Z88" s="884"/>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00">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SUM(V128-W128)</f>
        <v>0</v>
      </c>
      <c r="Y128" s="698">
        <f>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SUM(V129-W129)</f>
        <v>14</v>
      </c>
      <c r="Y129" s="698">
        <f>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SUM(V130-W130)</f>
        <v>-138</v>
      </c>
      <c r="Y130" s="22">
        <f>IFERROR($W130/$V130, 0)</f>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SUM(V131-W131)</f>
        <v>0</v>
      </c>
      <c r="Y131" s="703">
        <f>IFERROR($W131/$V131, 0)</f>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SUM(V132-W132)</f>
        <v>169</v>
      </c>
      <c r="Y132" s="22">
        <f>IFERROR($W132/$V132, 0)</f>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SUM(V133-W133)</f>
        <v>387</v>
      </c>
      <c r="Y133" s="22">
        <f>IFERROR($W133/$V133, 0)</f>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SUM(V134-W134)</f>
        <v>86</v>
      </c>
      <c r="Y134" s="698">
        <f>IFERROR($W134/$V134, 0)</f>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SUM(V135-W135)</f>
        <v>45</v>
      </c>
      <c r="Y135" s="698">
        <f>IFERROR($W135/$V135, 0)</f>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SUM(V136-W136)</f>
        <v>-1072</v>
      </c>
      <c r="Y136" s="22">
        <f>IFERROR($W136/$V136, 0)</f>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SUM(V137-W137)</f>
        <v>89</v>
      </c>
      <c r="Y137" s="698">
        <f>IFERROR($W137/$V137, 0)</f>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SUM(V138-W138)</f>
        <v>0</v>
      </c>
      <c r="Y138" s="698">
        <f>IFERROR($W138/$V138, 0)</f>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SUM(V139-W139)</f>
        <v>-7</v>
      </c>
      <c r="Y139" s="494">
        <f>IFERROR($W139/$V139, 0)</f>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SUM(V140-W140)</f>
        <v>-12</v>
      </c>
      <c r="Y140" s="698">
        <f>IFERROR($W140/$V140, 0)</f>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SUM(V141-W141)</f>
        <v>32</v>
      </c>
      <c r="Y141" s="703">
        <f>IFERROR($W141/$V141, 0)</f>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SUM(V142-W142)</f>
        <v>-1319</v>
      </c>
      <c r="Y142" s="698">
        <f>IFERROR($W142/$V142, 0)</f>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SUM(V143-W143)</f>
        <v>-41</v>
      </c>
      <c r="Y143" s="703">
        <f>IFERROR($W143/$V143, 0)</f>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SUM(V144-W144)</f>
        <v>79</v>
      </c>
      <c r="Y144" s="22">
        <f>IFERROR($W144/$V144, 0)</f>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SUM(V145-W145)</f>
        <v>6</v>
      </c>
      <c r="Y145" s="22">
        <f>IFERROR($W145/$V145, 0)</f>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SUM(V146-W146)</f>
        <v>9</v>
      </c>
      <c r="Y146" s="703">
        <f>IFERROR($W146/$V146, 0)</f>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SUM(V147-W147)</f>
        <v>-5</v>
      </c>
      <c r="Y147" s="703">
        <f>IFERROR($W147/$V147, 0)</f>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SUM(V148-W148)</f>
        <v>-58</v>
      </c>
      <c r="Y148" s="703">
        <f>IFERROR($W148/$V148, 0)</f>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SUM(V149-W149)</f>
        <v>-91</v>
      </c>
      <c r="Y149" s="703">
        <f>IFERROR($W149/$V149, 0)</f>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SUM(V150-W150)</f>
        <v>31</v>
      </c>
      <c r="Y150" s="703">
        <f>IFERROR($W150/$V150, 0)</f>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SUM(V151-W151)</f>
        <v>14</v>
      </c>
      <c r="Y151" s="698">
        <f>IFERROR($W151/$V151, 0)</f>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SUM(V152-W152)</f>
        <v>-254</v>
      </c>
      <c r="Y152" s="703">
        <f>IFERROR($W152/$V152, 0)</f>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SUM(V153-W153)</f>
        <v>0</v>
      </c>
      <c r="Y153" s="698">
        <f>IFERROR($W153/$V153, 0)</f>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SUM(V154-W154)</f>
        <v>0</v>
      </c>
      <c r="Y154" s="948">
        <f>IFERROR($W154/$V154, 0)</f>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263</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263</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258</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263</v>
      </c>
      <c r="C669">
        <v>430</v>
      </c>
      <c r="G669">
        <v>430</v>
      </c>
    </row>
    <row r="670" spans="1:7">
      <c r="A670" t="s">
        <v>284</v>
      </c>
      <c r="B670">
        <v>377</v>
      </c>
      <c r="C670">
        <v>408</v>
      </c>
      <c r="D670">
        <v>607</v>
      </c>
      <c r="E670">
        <v>1022</v>
      </c>
      <c r="G670">
        <v>2414</v>
      </c>
    </row>
    <row r="671" spans="1:7">
      <c r="A671" t="s">
        <v>666</v>
      </c>
    </row>
    <row r="672" spans="1:7">
      <c r="A672" t="s">
        <v>669</v>
      </c>
    </row>
    <row r="673" spans="1:7">
      <c r="A673" t="s">
        <v>258</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258</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217</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217</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263</v>
      </c>
      <c r="D766">
        <v>406</v>
      </c>
      <c r="G766">
        <v>406</v>
      </c>
    </row>
    <row r="767" spans="1:7">
      <c r="A767" t="s">
        <v>258</v>
      </c>
      <c r="D767">
        <v>362</v>
      </c>
      <c r="E767">
        <v>399</v>
      </c>
      <c r="G767">
        <v>761</v>
      </c>
    </row>
    <row r="768" spans="1:7">
      <c r="A768" t="s">
        <v>356</v>
      </c>
    </row>
    <row r="769" spans="1:7">
      <c r="A769" t="s">
        <v>342</v>
      </c>
    </row>
    <row r="770" spans="1:7">
      <c r="A770" t="s">
        <v>279</v>
      </c>
      <c r="C770">
        <v>120</v>
      </c>
      <c r="D770">
        <v>190</v>
      </c>
      <c r="G770">
        <v>310</v>
      </c>
    </row>
    <row r="771" spans="1:7">
      <c r="A771" t="s">
        <v>217</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263</v>
      </c>
      <c r="C793">
        <v>665</v>
      </c>
      <c r="D793">
        <v>753</v>
      </c>
      <c r="E793">
        <v>305</v>
      </c>
      <c r="G793">
        <v>1723</v>
      </c>
    </row>
    <row r="794" spans="1:7">
      <c r="A794" t="s">
        <v>279</v>
      </c>
      <c r="B794">
        <v>479</v>
      </c>
      <c r="E794">
        <v>170</v>
      </c>
      <c r="G794">
        <v>649</v>
      </c>
    </row>
    <row r="795" spans="1:7">
      <c r="A795" t="s">
        <v>217</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263</v>
      </c>
    </row>
    <row r="818" spans="1:7">
      <c r="A818" t="s">
        <v>279</v>
      </c>
      <c r="E818">
        <v>725</v>
      </c>
      <c r="G818">
        <v>725</v>
      </c>
    </row>
    <row r="819" spans="1:7">
      <c r="A819" t="s">
        <v>217</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258</v>
      </c>
      <c r="E838">
        <v>170</v>
      </c>
      <c r="G838">
        <v>170</v>
      </c>
    </row>
    <row r="839" spans="1:7">
      <c r="A839" t="s">
        <v>217</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227</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235</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s="113">
        <v>45952</v>
      </c>
      <c r="E858" t="s">
        <v>746</v>
      </c>
    </row>
    <row r="859" spans="1:7">
      <c r="A859" t="s">
        <v>772</v>
      </c>
      <c r="B859">
        <v>92</v>
      </c>
      <c r="E859">
        <v>92</v>
      </c>
    </row>
    <row r="860" spans="1:7">
      <c r="A860" t="s">
        <v>95</v>
      </c>
      <c r="B860">
        <v>153</v>
      </c>
      <c r="C860">
        <v>244</v>
      </c>
      <c r="E860">
        <v>397</v>
      </c>
    </row>
    <row r="861" spans="1:7">
      <c r="A861" t="s">
        <v>778</v>
      </c>
      <c r="B861">
        <v>455</v>
      </c>
      <c r="E861">
        <v>455</v>
      </c>
    </row>
    <row r="862" spans="1:7">
      <c r="A862" t="s">
        <v>263</v>
      </c>
      <c r="B862">
        <v>151</v>
      </c>
      <c r="C862">
        <v>149</v>
      </c>
      <c r="E862">
        <v>300</v>
      </c>
    </row>
    <row r="863" spans="1:7">
      <c r="A863" t="s">
        <v>86</v>
      </c>
      <c r="D863">
        <v>168</v>
      </c>
      <c r="E863">
        <v>168</v>
      </c>
    </row>
    <row r="864" spans="1:7">
      <c r="A864" t="s">
        <v>104</v>
      </c>
      <c r="C864">
        <v>413</v>
      </c>
      <c r="D864">
        <v>190</v>
      </c>
      <c r="E864">
        <v>603</v>
      </c>
    </row>
    <row r="865" spans="1:5">
      <c r="A865" t="s">
        <v>808</v>
      </c>
      <c r="B865">
        <v>3343</v>
      </c>
      <c r="C865">
        <v>714</v>
      </c>
      <c r="E865">
        <v>4057</v>
      </c>
    </row>
    <row r="866" spans="1:5">
      <c r="A866" t="s">
        <v>227</v>
      </c>
      <c r="B866">
        <v>1100</v>
      </c>
      <c r="C866">
        <v>527</v>
      </c>
      <c r="E866">
        <v>1627</v>
      </c>
    </row>
    <row r="867" spans="1:5">
      <c r="A867" t="s">
        <v>306</v>
      </c>
      <c r="C867">
        <v>230</v>
      </c>
      <c r="E867">
        <v>230</v>
      </c>
    </row>
    <row r="868" spans="1:5">
      <c r="A868" t="s">
        <v>302</v>
      </c>
      <c r="B868">
        <v>853</v>
      </c>
      <c r="E868">
        <v>853</v>
      </c>
    </row>
    <row r="869" spans="1:5">
      <c r="A869" t="s">
        <v>235</v>
      </c>
      <c r="B869">
        <v>1186</v>
      </c>
      <c r="C869">
        <v>1564</v>
      </c>
      <c r="E869">
        <v>2750</v>
      </c>
    </row>
    <row r="870" spans="1:5">
      <c r="A870" t="s">
        <v>137</v>
      </c>
      <c r="C870">
        <v>1007</v>
      </c>
      <c r="E870">
        <v>1007</v>
      </c>
    </row>
    <row r="871" spans="1:5">
      <c r="A871" t="s">
        <v>153</v>
      </c>
      <c r="C871">
        <v>1182</v>
      </c>
      <c r="D871">
        <v>1602</v>
      </c>
      <c r="E871">
        <v>2784</v>
      </c>
    </row>
    <row r="872" spans="1:5">
      <c r="A872" t="s">
        <v>254</v>
      </c>
    </row>
    <row r="873" spans="1:5">
      <c r="A873" t="s">
        <v>746</v>
      </c>
      <c r="B873">
        <v>7333</v>
      </c>
      <c r="C873">
        <v>6030</v>
      </c>
      <c r="D873">
        <v>1960</v>
      </c>
      <c r="E873">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325"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3"/>
      <c r="B1" s="1103"/>
      <c r="C1" s="1103"/>
      <c r="D1" s="1103"/>
      <c r="E1" s="1103"/>
      <c r="F1" s="1103"/>
      <c r="G1" s="1103"/>
      <c r="H1" s="1103"/>
      <c r="I1" s="1103"/>
      <c r="J1" s="1"/>
      <c r="K1" s="1"/>
      <c r="L1" s="1"/>
      <c r="M1" s="1"/>
      <c r="N1" s="1"/>
      <c r="O1" s="1"/>
      <c r="P1" s="1104" t="s">
        <v>34</v>
      </c>
      <c r="Q1" s="1104"/>
      <c r="R1" s="1104"/>
      <c r="S1" s="1104"/>
      <c r="T1" s="1104"/>
      <c r="U1" s="1104"/>
      <c r="V1" s="1104"/>
      <c r="W1" s="1104"/>
      <c r="X1" s="1104"/>
      <c r="Y1" s="1104"/>
      <c r="Z1" s="1104"/>
      <c r="AA1" s="1104"/>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5" t="s">
        <v>1492</v>
      </c>
      <c r="B1" s="1105"/>
      <c r="C1" s="1105"/>
      <c r="E1" s="1105" t="s">
        <v>1493</v>
      </c>
      <c r="F1" s="1105"/>
      <c r="G1" s="1105"/>
      <c r="I1" s="1105" t="s">
        <v>1494</v>
      </c>
      <c r="J1" s="1105"/>
      <c r="K1" s="1105"/>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v>77374</v>
      </c>
      <c r="I4" s="44" t="s">
        <v>1495</v>
      </c>
      <c r="AB4" t="s">
        <v>1499</v>
      </c>
      <c r="AC4">
        <v>22</v>
      </c>
    </row>
    <row r="5" spans="1:30">
      <c r="A5" s="44" t="s">
        <v>27</v>
      </c>
      <c r="B5" s="44" t="s">
        <v>19</v>
      </c>
      <c r="C5" t="s">
        <v>749</v>
      </c>
      <c r="E5" t="s">
        <v>60</v>
      </c>
      <c r="G5">
        <v>84031</v>
      </c>
      <c r="I5" s="44" t="s">
        <v>19</v>
      </c>
      <c r="J5" t="s">
        <v>749</v>
      </c>
      <c r="P5" s="44" t="s">
        <v>1500</v>
      </c>
      <c r="U5" s="44" t="s">
        <v>1500</v>
      </c>
      <c r="AB5" t="s">
        <v>1501</v>
      </c>
      <c r="AC5">
        <v>13</v>
      </c>
    </row>
    <row r="6" spans="1:30">
      <c r="A6" t="s">
        <v>746</v>
      </c>
      <c r="E6" t="s">
        <v>340</v>
      </c>
      <c r="G6">
        <v>3566</v>
      </c>
      <c r="I6" t="s">
        <v>405</v>
      </c>
      <c r="J6">
        <v>153</v>
      </c>
      <c r="P6" s="44" t="s">
        <v>27</v>
      </c>
      <c r="Q6" s="44" t="s">
        <v>1502</v>
      </c>
      <c r="R6" t="s">
        <v>749</v>
      </c>
      <c r="U6" s="44" t="s">
        <v>1503</v>
      </c>
      <c r="V6" s="44" t="s">
        <v>1502</v>
      </c>
      <c r="W6" t="s">
        <v>749</v>
      </c>
    </row>
    <row r="7" spans="1:30">
      <c r="E7" t="s">
        <v>377</v>
      </c>
      <c r="G7">
        <v>18473</v>
      </c>
      <c r="I7" t="s">
        <v>376</v>
      </c>
      <c r="J7">
        <v>7980</v>
      </c>
      <c r="P7" t="s">
        <v>1496</v>
      </c>
      <c r="Q7" t="s">
        <v>417</v>
      </c>
      <c r="R7">
        <v>1</v>
      </c>
      <c r="U7" t="s">
        <v>1504</v>
      </c>
      <c r="W7">
        <v>1</v>
      </c>
      <c r="AC7" t="s">
        <v>1505</v>
      </c>
      <c r="AD7" t="s">
        <v>1506</v>
      </c>
    </row>
    <row r="8" spans="1:30">
      <c r="E8" t="s">
        <v>328</v>
      </c>
      <c r="G8">
        <v>5436</v>
      </c>
      <c r="I8" t="s">
        <v>380</v>
      </c>
      <c r="J8">
        <v>7562</v>
      </c>
      <c r="Q8" t="s">
        <v>419</v>
      </c>
      <c r="R8">
        <v>1</v>
      </c>
      <c r="U8" t="s">
        <v>1507</v>
      </c>
      <c r="W8">
        <v>1</v>
      </c>
      <c r="AA8" t="s">
        <v>1508</v>
      </c>
      <c r="AB8" s="262">
        <v>203521</v>
      </c>
      <c r="AC8" s="318">
        <f>AC5/AC4</f>
        <v>0.59090909090909094</v>
      </c>
      <c r="AD8" s="318">
        <f>AB9/AB8</f>
        <v>0.31446386367991508</v>
      </c>
    </row>
    <row r="9" spans="1:30">
      <c r="E9" t="s">
        <v>315</v>
      </c>
      <c r="G9">
        <v>4975</v>
      </c>
      <c r="I9" t="s">
        <v>383</v>
      </c>
      <c r="J9">
        <v>5005</v>
      </c>
      <c r="Q9" t="s">
        <v>1509</v>
      </c>
      <c r="R9">
        <v>1</v>
      </c>
      <c r="U9" t="s">
        <v>1510</v>
      </c>
      <c r="V9" t="s">
        <v>1509</v>
      </c>
      <c r="W9">
        <v>1</v>
      </c>
      <c r="AA9" t="s">
        <v>1511</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1512</v>
      </c>
      <c r="W12">
        <v>1</v>
      </c>
    </row>
    <row r="13" spans="1:30">
      <c r="I13" t="s">
        <v>75</v>
      </c>
      <c r="J13">
        <v>6092</v>
      </c>
      <c r="Q13" t="s">
        <v>1513</v>
      </c>
      <c r="R13">
        <v>1</v>
      </c>
      <c r="V13" t="s">
        <v>696</v>
      </c>
      <c r="W13">
        <v>1</v>
      </c>
    </row>
    <row r="14" spans="1:30">
      <c r="I14" t="s">
        <v>97</v>
      </c>
      <c r="J14">
        <v>1534</v>
      </c>
      <c r="Q14" t="s">
        <v>530</v>
      </c>
      <c r="R14">
        <v>1</v>
      </c>
      <c r="U14" t="s">
        <v>1514</v>
      </c>
      <c r="W14">
        <v>5</v>
      </c>
    </row>
    <row r="15" spans="1:30">
      <c r="I15" t="s">
        <v>331</v>
      </c>
      <c r="J15">
        <v>285</v>
      </c>
      <c r="Q15" t="s">
        <v>1512</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1515</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1516</v>
      </c>
      <c r="R26">
        <v>19</v>
      </c>
    </row>
    <row r="27" spans="9:18">
      <c r="I27" t="s">
        <v>319</v>
      </c>
      <c r="J27">
        <v>6152</v>
      </c>
      <c r="P27" t="s">
        <v>1517</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1518</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1519</v>
      </c>
      <c r="R39">
        <v>12</v>
      </c>
    </row>
    <row r="40" spans="9:18">
      <c r="I40" t="s">
        <v>348</v>
      </c>
      <c r="J40">
        <v>4833</v>
      </c>
      <c r="P40" t="s">
        <v>746</v>
      </c>
      <c r="R40">
        <v>31</v>
      </c>
    </row>
    <row r="41" spans="9:18">
      <c r="I41" t="s">
        <v>258</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6"/>
      <c r="B1" s="1106"/>
      <c r="C1" s="1106"/>
      <c r="D1" s="1106"/>
      <c r="E1" s="1106"/>
      <c r="F1" s="1106"/>
      <c r="G1" s="1106"/>
      <c r="H1" s="1107" t="s">
        <v>1529</v>
      </c>
      <c r="I1" s="1107"/>
      <c r="J1" s="1107"/>
      <c r="K1" s="1107"/>
      <c r="L1" s="1107"/>
      <c r="M1" s="1107"/>
      <c r="N1" s="1107"/>
      <c r="O1" s="1107"/>
      <c r="P1" s="265"/>
      <c r="Q1" s="1108" t="s">
        <v>34</v>
      </c>
      <c r="R1" s="1108"/>
      <c r="S1" s="1104"/>
      <c r="T1" s="1108"/>
      <c r="U1" s="1108"/>
      <c r="V1" s="1108"/>
      <c r="W1" s="1108"/>
      <c r="X1" s="1108"/>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D70838-5FCD-42CB-96DE-2BD1EC39ABF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2025-10-23T11:41:52Z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