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1" r:id="rId12"/>
    <pivotCache cacheId="2152" r:id="rId13"/>
    <pivotCache cacheId="2153" r:id="rId14"/>
    <pivotCache cacheId="2154" r:id="rId15"/>
    <pivotCache cacheId="2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4" i="30"/>
  <c r="V162" i="30"/>
  <c r="V163" i="30"/>
  <c r="V4" i="30"/>
  <c r="V164" i="30"/>
  <c r="V8" i="30"/>
  <c r="V23" i="30"/>
  <c r="V9" i="30"/>
  <c r="V166"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<sst xmlns="http://schemas.openxmlformats.org/spreadsheetml/2006/main" count="20571" uniqueCount="2567">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</sst>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05/11/2026  5:57 PM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3"/>
      <c r="C10" s="1011"/>
      <c r="D10" s="1471"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2"/>
      <c r="F10" s="1473"/>
      <c r="G10" s="1011"/>
      <c r="H10" s="148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8"/>
      <c r="J10" s="1489"/>
      <c r="K10" s="1011"/>
      <c r="L10" s="149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5.1881573265891497E-2</v>
      </c>
      <c r="B13" s="1494"/>
      <c r="C13" s="1011"/>
      <c r="D13" s="146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69"/>
      <c r="F13" s="1470"/>
      <c r="G13" s="1011"/>
      <c r="H13" s="1471"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2"/>
      <c r="J13" s="1473"/>
      <c r="K13" s="1011"/>
      <c r="L13" s="1479">
        <f>COUNTA('Pending Resto-COP Packages'!A8:A54)</f>
        <v>35</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31814CB-28C8-4AF3-8E1C-4409B1C3305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2026-05-11T21:57:10Z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