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41" documentId="8_{941262AC-BC69-4A39-A0F5-E6C0C5A7C19A}" xr6:coauthVersionLast="47" xr6:coauthVersionMax="47" xr10:uidLastSave="{0F52A600-4387-4024-8598-6BB14D8960F4}"/>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875" r:id="rId12"/>
    <pivotCache cacheId="876" r:id="rId13"/>
    <pivotCache cacheId="877" r:id="rId14"/>
    <pivotCache cacheId="878" r:id="rId15"/>
    <pivotCache cacheId="8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<sst xmlns="http://schemas.openxmlformats.org/spreadsheetml/2006/main" count="19389" uniqueCount="2438">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</sst>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26"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365739"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7"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712962"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m/>
    <m/>
    <m/>
    <x v="2"/>
  </r>
  <r>
    <s v="FB-HSF383"/>
    <x v="1"/>
    <d v="2026-04-15T00:00:00"/>
    <m/>
    <m/>
    <m/>
    <x v="2"/>
  </r>
  <r>
    <s v="FB-HSF384"/>
    <x v="1"/>
    <d v="2026-04-15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m/>
    <m/>
    <m/>
  </r>
  <r>
    <x v="399"/>
    <x v="1"/>
    <x v="306"/>
    <m/>
    <m/>
    <m/>
  </r>
  <r>
    <x v="400"/>
    <x v="1"/>
    <x v="306"/>
    <m/>
    <m/>
    <m/>
  </r>
  <r>
    <x v="125"/>
    <x v="15"/>
    <x v="3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4"/>
      <c r="S1" s="1024"/>
      <c r="T1" s="1024"/>
      <c r="U1" s="1024"/>
      <c r="V1" s="1024"/>
      <c r="W1" s="1024"/>
      <c r="X1" s="1024"/>
      <c r="Y1" s="1024"/>
      <c r="Z1" s="1024"/>
    </row>
    <row r="2" spans="1:26" ht="24.95" customHeight="1">
      <c r="A2" s="1413" t="str">
        <f ca="1">"Last Updated: "&amp;TEXT(NOW(),"MM/DD/YYYY  h:mm AM/PM")</f>
        <v>Last Updated: 04/15/2026  2:45 PM</v>
      </c>
      <c r="B2" s="1413"/>
      <c r="C2" s="1413"/>
      <c r="D2" s="1413"/>
      <c r="E2" s="1413"/>
      <c r="F2" s="1413"/>
      <c r="G2" s="1413"/>
      <c r="H2" s="1413"/>
      <c r="I2" s="1413"/>
      <c r="J2" s="1413"/>
      <c r="K2" s="1413"/>
      <c r="L2" s="1413"/>
      <c r="M2" s="1413"/>
      <c r="N2" s="1413"/>
      <c r="O2" s="1413"/>
      <c r="P2" s="141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4" t="s">
        <v>7</v>
      </c>
      <c r="B7" s="1414"/>
      <c r="C7" s="1414"/>
      <c r="D7" s="1414"/>
      <c r="E7" s="1414"/>
      <c r="F7" s="1414"/>
      <c r="G7" s="1414"/>
      <c r="H7" s="1414"/>
      <c r="I7" s="1414"/>
      <c r="J7" s="1414"/>
      <c r="K7" s="1414"/>
      <c r="L7" s="1414"/>
      <c r="M7" s="1414"/>
      <c r="N7" s="1414"/>
      <c r="O7" s="1414"/>
      <c r="P7" s="141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5" t="s">
        <v>8</v>
      </c>
      <c r="B9" s="1416"/>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7"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8"/>
      <c r="C10" s="1024"/>
      <c r="D10" s="1417"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9"/>
      <c r="F10" s="1418"/>
      <c r="G10" s="1024"/>
      <c r="H10" s="1420"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35868</v>
      </c>
      <c r="I10" s="1421"/>
      <c r="J10" s="1422"/>
      <c r="K10" s="1024"/>
      <c r="L10" s="1423"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659304</v>
      </c>
      <c r="M10" s="1424"/>
      <c r="N10" s="1425"/>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26">
        <f>IFERROR(H10/D10,0)</f>
        <v>5.1595864045157168E-2</v>
      </c>
      <c r="B13" s="1427"/>
      <c r="C13" s="1024"/>
      <c r="D13" s="1432"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3"/>
      <c r="F13" s="1434"/>
      <c r="G13" s="1024"/>
      <c r="H13" s="1417"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18"/>
      <c r="K13" s="1024"/>
      <c r="L13" s="1409">
        <f>COUNTA('Completed Projects Pending PW'!A2:A51)</f>
        <v>38</v>
      </c>
      <c r="M13" s="1410"/>
      <c r="N13" s="141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1" t="s">
        <v>16</v>
      </c>
      <c r="B15" s="1431"/>
      <c r="C15" s="1431"/>
      <c r="D15" s="1431"/>
      <c r="E15" s="1024"/>
      <c r="F15" s="1431" t="s">
        <v>17</v>
      </c>
      <c r="G15" s="1431"/>
      <c r="H15" s="1431"/>
      <c r="I15" s="1431"/>
      <c r="J15" s="1024"/>
      <c r="K15" s="1431" t="s">
        <v>18</v>
      </c>
      <c r="L15" s="1431"/>
      <c r="M15" s="143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9.4095263526819989E-2</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5.1595864045157168E-2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1" t="s">
        <v>44</v>
      </c>
      <c r="B27" s="1431"/>
      <c r="C27" s="1431"/>
      <c r="D27" s="1431"/>
      <c r="F27" s="1435" t="s">
        <v>45</v>
      </c>
      <c r="G27" s="1435"/>
      <c r="H27" s="1435"/>
      <c r="I27" s="143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8" t="s">
        <v>65</v>
      </c>
      <c r="B39" s="1428"/>
      <c r="C39" s="1428"/>
      <c r="D39" s="1428"/>
      <c r="E39" s="1428"/>
      <c r="F39" s="1428"/>
      <c r="G39" s="1428"/>
      <c r="H39" s="1428"/>
      <c r="I39" s="1428"/>
      <c r="J39" s="1428"/>
      <c r="K39" s="1429"/>
      <c r="L39" s="1429"/>
      <c r="M39" s="1429"/>
      <c r="N39" s="1429"/>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0" t="s">
        <v>66</v>
      </c>
      <c r="B60" s="1430"/>
      <c r="C60" s="1430"/>
      <c r="D60" s="1430"/>
      <c r="E60" s="1430"/>
      <c r="F60" s="1430"/>
      <c r="G60" s="1430"/>
      <c r="H60" s="1430"/>
      <c r="I60" s="1430"/>
      <c r="J60" s="1430"/>
      <c r="K60" s="1430"/>
      <c r="L60" s="1430"/>
      <c r="M60" s="1430"/>
      <c r="N60" s="1430"/>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85084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221184</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K32" activePane="topRight" state="frozen"/>
      <selection pane="topRight" activeCell="Q44" sqref="Q4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9"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1">
        <v>80</v>
      </c>
      <c r="I44" s="1303" t="s">
        <v>540</v>
      </c>
      <c r="J44" s="1306" t="s">
        <v>30</v>
      </c>
      <c r="K44" s="1442"/>
      <c r="L44" s="1279"/>
      <c r="M44" s="703" t="s">
        <v>110</v>
      </c>
      <c r="N44" s="1443">
        <v>77548</v>
      </c>
      <c r="O44" s="1205" t="s">
        <v>110</v>
      </c>
      <c r="P44" s="1403"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2">
        <v>46171</v>
      </c>
      <c r="D45" s="1278"/>
      <c r="E45" s="1279"/>
      <c r="F45" s="1278"/>
      <c r="G45" s="1280"/>
      <c r="H45" s="1441">
        <v>89</v>
      </c>
      <c r="I45" s="1303" t="s">
        <v>540</v>
      </c>
      <c r="J45" s="1306" t="s">
        <v>30</v>
      </c>
      <c r="K45" s="1442"/>
      <c r="L45" s="1279"/>
      <c r="M45" s="1204" t="s">
        <v>110</v>
      </c>
      <c r="N45" s="1443">
        <v>70666</v>
      </c>
      <c r="O45" s="1205" t="s">
        <v>110</v>
      </c>
      <c r="P45" s="1403"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2">
        <v>46171</v>
      </c>
      <c r="D46" s="1278"/>
      <c r="E46" s="1279"/>
      <c r="F46" s="1278"/>
      <c r="G46" s="1280"/>
      <c r="H46" s="1441">
        <v>79</v>
      </c>
      <c r="I46" s="1303" t="s">
        <v>540</v>
      </c>
      <c r="J46" s="1306" t="s">
        <v>30</v>
      </c>
      <c r="K46" s="1442"/>
      <c r="L46" s="1279"/>
      <c r="M46" s="1204" t="s">
        <v>110</v>
      </c>
      <c r="N46" s="1443">
        <v>89293.95</v>
      </c>
      <c r="O46" s="1205" t="s">
        <v>110</v>
      </c>
      <c r="P46" s="1403"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2">
        <v>46171</v>
      </c>
      <c r="D47" s="1278"/>
      <c r="E47" s="1279"/>
      <c r="F47" s="1278"/>
      <c r="G47" s="1280"/>
      <c r="H47" s="1441">
        <v>71</v>
      </c>
      <c r="I47" s="1303" t="s">
        <v>540</v>
      </c>
      <c r="J47" s="1306" t="s">
        <v>30</v>
      </c>
      <c r="K47" s="1442"/>
      <c r="L47" s="1279"/>
      <c r="M47" s="1204" t="s">
        <v>110</v>
      </c>
      <c r="N47" s="1443">
        <v>91537.75</v>
      </c>
      <c r="O47" s="1205" t="s">
        <v>110</v>
      </c>
      <c r="P47" s="1403"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2">
        <v>46171</v>
      </c>
      <c r="D48" s="1278"/>
      <c r="E48" s="1279"/>
      <c r="F48" s="1278"/>
      <c r="G48" s="1280"/>
      <c r="H48" s="1441">
        <v>71</v>
      </c>
      <c r="I48" s="1303" t="s">
        <v>540</v>
      </c>
      <c r="J48" s="1306" t="s">
        <v>30</v>
      </c>
      <c r="K48" s="1442"/>
      <c r="L48" s="1279"/>
      <c r="M48" s="1204" t="s">
        <v>110</v>
      </c>
      <c r="N48" s="1443">
        <v>68762</v>
      </c>
      <c r="O48" s="1205" t="s">
        <v>110</v>
      </c>
      <c r="P48" s="1403"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2">
        <v>46171</v>
      </c>
      <c r="D49" s="1278"/>
      <c r="E49" s="1279"/>
      <c r="F49" s="1278"/>
      <c r="G49" s="1280"/>
      <c r="H49" s="1441">
        <v>0</v>
      </c>
      <c r="I49" s="1303" t="s">
        <v>540</v>
      </c>
      <c r="J49" s="1306" t="s">
        <v>30</v>
      </c>
      <c r="K49" s="1442"/>
      <c r="L49" s="1279"/>
      <c r="M49" s="1204" t="s">
        <v>110</v>
      </c>
      <c r="N49" s="1443">
        <v>60407.15</v>
      </c>
      <c r="O49" s="1205" t="s">
        <v>110</v>
      </c>
      <c r="P49" s="1403"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4"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4"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4"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4"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5"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0</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0</v>
      </c>
      <c r="AA30" s="830">
        <v>0</v>
      </c>
      <c r="AB30" s="744">
        <v>0</v>
      </c>
      <c r="AC30" s="699" t="s">
        <v>810</v>
      </c>
    </row>
    <row r="31" spans="1:29" ht="39.75" customHeight="1">
      <c r="A31" s="1405"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E1476">
        <v>4925</v>
      </c>
    </row>
    <row r="1477" spans="1:5">
      <c r="A1477" t="s">
        <v>470</v>
      </c>
      <c r="B1477">
        <v>2719</v>
      </c>
      <c r="C1477">
        <v>2206</v>
      </c>
      <c r="E1477">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G2897" t="s">
        <v>1369</v>
      </c>
    </row>
    <row r="2898" spans="1:7">
      <c r="A2898" s="178" t="s">
        <v>813</v>
      </c>
      <c r="B2898" s="1253" t="s">
        <v>1371</v>
      </c>
      <c r="C2898" s="23">
        <v>46127</v>
      </c>
      <c r="G2898" t="s">
        <v>1369</v>
      </c>
    </row>
    <row r="2899" spans="1:7">
      <c r="A2899" s="178" t="s">
        <v>815</v>
      </c>
      <c r="B2899" s="1253" t="s">
        <v>1371</v>
      </c>
      <c r="C2899" s="23">
        <v>46127</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D12EBF9-568D-4D0B-8518-EF0F1B9785F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2026-04-15T18:46:07Z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