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20" documentId="8_{DCF85A03-1EEC-410A-B6A1-333228F65FDB}" xr6:coauthVersionLast="47" xr6:coauthVersionMax="47" xr10:uidLastSave="{05ABD729-A28E-4A4C-A5F2-45A558C61D8F}"/>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8" r:id="rId12"/>
    <pivotCache cacheId="491" r:id="rId13"/>
    <pivotCache cacheId="494" r:id="rId14"/>
    <pivotCache cacheId="497" r:id="rId15"/>
    <pivotCache cacheId="5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5" i="30"/>
  <c r="V194" i="30"/>
  <c r="V5" i="30"/>
  <c r="V34" i="30"/>
  <c r="V180" i="30"/>
  <c r="V12" i="30"/>
  <c r="V184" i="30"/>
  <c r="V181" i="30"/>
  <c r="V6" i="30"/>
  <c r="V31" i="30"/>
  <c r="V8" i="30"/>
  <c r="V189" i="30"/>
  <c r="V193" i="30"/>
  <c r="V329" i="30"/>
  <c r="V24" i="30"/>
  <c r="V188" i="30"/>
  <c r="V325" i="30"/>
  <c r="V33" i="30"/>
  <c r="V30" i="30"/>
  <c r="V190" i="30"/>
  <c r="V156" i="30"/>
  <c r="V192" i="30"/>
  <c r="V317" i="30"/>
  <c r="V314" i="30"/>
  <c r="V187" i="30"/>
  <c r="V11" i="30"/>
  <c r="V349" i="30"/>
  <c r="V25" i="30"/>
  <c r="V27" i="30"/>
  <c r="V191" i="30"/>
  <c r="V327" i="30"/>
  <c r="V36" i="30"/>
  <c r="V182"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<sst xmlns="http://schemas.openxmlformats.org/spreadsheetml/2006/main" count="23683" uniqueCount="2854">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</sst>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444446" createdVersion="8" refreshedVersion="8" minRefreshableVersion="3" recordCount="21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675923"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HAS Global"/>
        <s v="Alpha Omega"/>
        <s v="Gulfstream"/>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10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746544791669"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3602"/>
    <n v="4994"/>
    <n v="0.41903210795718937"/>
    <d v="2026-06-30T00:00:00"/>
    <m/>
    <n v="0"/>
    <n v="0"/>
    <n v="0"/>
  </r>
  <r>
    <s v="D-HBR258"/>
    <s v="Miami"/>
    <d v="2026-10-31T00:00:00"/>
    <x v="8"/>
    <d v="2026-01-07T00:00:00"/>
    <s v="Efrian "/>
    <m/>
    <n v="70"/>
    <s v="On Track"/>
    <s v="Received"/>
    <m/>
    <m/>
    <s v="Yes"/>
    <n v="70105.25"/>
    <s v="Yes"/>
    <s v="Not Started"/>
    <m/>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6"/>
    <x v="39"/>
    <d v="2026-07-09T00:00:00"/>
    <m/>
    <m/>
    <m/>
    <x v="6"/>
  </r>
  <r>
    <s v="D-HBR257"/>
    <x v="39"/>
    <d v="2026-07-09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m/>
    <n v="7966"/>
    <n v="0"/>
    <m/>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1169"/>
    <n v="6878"/>
    <n v="0.14527152976264446"/>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1001"/>
    <n v="7700"/>
    <n v="0.11504424778761062"/>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157"/>
    <n v="4490"/>
    <n v="0.32450729652474802"/>
    <d v="2026-06-15T00:00:00"/>
    <m/>
    <n v="0"/>
    <n v="0"/>
    <n v="0"/>
  </r>
  <r>
    <s v="D-HPP639"/>
    <s v="Clearwater"/>
    <d v="2026-10-30T00:00:00"/>
    <x v="6"/>
    <d v="2026-06-29T00:00:00"/>
    <s v="Marcelo"/>
    <m/>
    <n v="88"/>
    <s v="On Track"/>
    <s v="Received"/>
    <m/>
    <m/>
    <s v="Yes"/>
    <n v="106600"/>
    <s v="Yes"/>
    <s v="In Process"/>
    <d v="2026-06-07T00:00:00"/>
    <m/>
    <m/>
    <m/>
    <m/>
    <n v="8787"/>
    <n v="3533"/>
    <n v="5254"/>
    <n v="0.40207124160691932"/>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056"/>
    <n v="1594"/>
    <n v="0.65720430107526884"/>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m/>
    <s v="Yes"/>
    <n v="53719"/>
    <s v="Yes"/>
    <s v="Not Started"/>
    <m/>
    <m/>
    <m/>
    <m/>
    <m/>
    <n v="4241"/>
    <m/>
    <n v="4241"/>
    <n v="0"/>
    <m/>
    <m/>
    <n v="0"/>
    <n v="0"/>
    <n v="0"/>
  </r>
  <r>
    <s v="D-HPP405"/>
    <s v="Pinellas"/>
    <d v="2026-09-21T00:00:00"/>
    <x v="3"/>
    <d v="2026-07-08T00:00:00"/>
    <s v="Matthew Nunes"/>
    <m/>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m/>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983"/>
    <n v="652"/>
    <n v="0.75256166982922201"/>
    <m/>
    <m/>
    <n v="0"/>
    <n v="0"/>
    <n v="0"/>
  </r>
  <r>
    <s v="FB-HTG238"/>
    <s v="Fort Myers"/>
    <d v="2026-07-30T00:00:00"/>
    <x v="8"/>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In Process"/>
    <d v="2026-06-16T00:00:00"/>
    <m/>
    <m/>
    <m/>
    <m/>
    <n v="2342"/>
    <n v="929"/>
    <n v="1413"/>
    <n v="0.39666951323654998"/>
    <d v="2026-07-09T00:00:00"/>
    <m/>
    <n v="0"/>
    <n v="0"/>
    <n v="0"/>
  </r>
  <r>
    <s v="FB-HTG292"/>
    <s v="Fort Myers"/>
    <d v="2026-07-31T00:00:00"/>
    <x v="24"/>
    <d v="2026-07-09T00:00:00"/>
    <s v="Joshua"/>
    <m/>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464"/>
    <x v="39"/>
    <x v="367"/>
    <m/>
    <m/>
    <m/>
  </r>
  <r>
    <x v="503"/>
    <x v="39"/>
    <x v="367"/>
    <m/>
    <m/>
    <m/>
  </r>
  <r>
    <x v="125"/>
    <x v="15"/>
    <x v="3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2"/>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3"/>
        <item h="1" x="12"/>
        <item h="1" x="17"/>
        <item h="1" x="25"/>
        <item h="1" x="11"/>
        <item h="1" x="6"/>
        <item h="1" x="14"/>
        <item h="1" x="27"/>
        <item h="1" x="13"/>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3"/>
        <item x="22"/>
        <item x="12"/>
        <item x="17"/>
        <item x="25"/>
        <item x="11"/>
        <item x="6"/>
        <item x="14"/>
        <item x="27"/>
        <item x="1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32" t="s">
        <v>0</v>
      </c>
      <c r="B1" s="1632"/>
      <c r="C1" s="1632"/>
      <c r="D1" s="1632"/>
      <c r="E1" s="1632"/>
      <c r="F1" s="1632"/>
      <c r="G1" s="1632"/>
      <c r="H1" s="1632"/>
      <c r="I1" s="1632"/>
      <c r="J1" s="1632"/>
      <c r="K1" s="1632"/>
      <c r="L1" s="1632"/>
      <c r="M1" s="1632"/>
      <c r="N1" s="1632"/>
      <c r="O1" s="1632"/>
      <c r="P1" s="1632"/>
      <c r="Q1" s="1005"/>
      <c r="S1" s="1576"/>
      <c r="T1" s="1576"/>
      <c r="U1" s="1576"/>
      <c r="V1" s="1576"/>
      <c r="W1" s="1005"/>
      <c r="X1" s="1005"/>
      <c r="Y1" s="1005"/>
      <c r="Z1" s="1005"/>
    </row>
    <row r="2" spans="1:26" ht="24.95" customHeight="1">
      <c r="A2" s="1633" t="str">
        <f ca="1">"Last Updated: "&amp;TEXT(NOW(),"MM/DD/YYYY  h:mm AM/PM")</f>
        <v>Last Updated: 07/09/2026  5:57 PM</v>
      </c>
      <c r="B2" s="1633"/>
      <c r="C2" s="1633"/>
      <c r="D2" s="1633"/>
      <c r="E2" s="1633"/>
      <c r="F2" s="1633"/>
      <c r="G2" s="1633"/>
      <c r="H2" s="1633"/>
      <c r="I2" s="1633"/>
      <c r="J2" s="1633"/>
      <c r="K2" s="1633"/>
      <c r="L2" s="1633"/>
      <c r="M2" s="1633"/>
      <c r="N2" s="1633"/>
      <c r="O2" s="1633"/>
      <c r="P2" s="1633"/>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34" t="s">
        <v>7</v>
      </c>
      <c r="B7" s="1634"/>
      <c r="C7" s="1634"/>
      <c r="D7" s="1634"/>
      <c r="E7" s="1634"/>
      <c r="F7" s="1634"/>
      <c r="G7" s="1634"/>
      <c r="H7" s="1634"/>
      <c r="I7" s="1634"/>
      <c r="J7" s="1634"/>
      <c r="K7" s="1634"/>
      <c r="L7" s="1634"/>
      <c r="M7" s="1634"/>
      <c r="N7" s="1634"/>
      <c r="O7" s="1634"/>
      <c r="P7" s="1634"/>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35" t="s">
        <v>8</v>
      </c>
      <c r="B9" s="1635"/>
      <c r="C9" s="1005"/>
      <c r="D9" s="1623" t="s">
        <v>9</v>
      </c>
      <c r="E9" s="1623"/>
      <c r="F9" s="1623"/>
      <c r="G9" s="1005"/>
      <c r="H9" s="1623" t="s">
        <v>10</v>
      </c>
      <c r="I9" s="1623"/>
      <c r="J9" s="1623"/>
      <c r="K9" s="1005"/>
      <c r="L9" s="1623" t="s">
        <v>11</v>
      </c>
      <c r="M9" s="1623"/>
      <c r="N9" s="1623"/>
      <c r="O9" s="1005"/>
      <c r="P9" s="1005"/>
      <c r="Q9" s="1005"/>
      <c r="R9" s="1576"/>
      <c r="S9" s="1576"/>
      <c r="T9" s="1576"/>
      <c r="U9" s="1576"/>
      <c r="V9" s="1576"/>
      <c r="W9" s="1005"/>
      <c r="X9" s="1005"/>
      <c r="Y9" s="1005"/>
      <c r="Z9" s="1005"/>
    </row>
    <row r="10" spans="1:26" ht="50.1" customHeight="1">
      <c r="A10" s="1625"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5"/>
      <c r="C10" s="1005"/>
      <c r="D10" s="1625"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25"/>
      <c r="F10" s="1625"/>
      <c r="G10" s="1005"/>
      <c r="H10" s="1636"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36"/>
      <c r="J10" s="1636"/>
      <c r="K10" s="1005"/>
      <c r="L10" s="1637"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37"/>
      <c r="N10" s="1637"/>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3" t="s">
        <v>12</v>
      </c>
      <c r="B12" s="1623"/>
      <c r="C12" s="1005"/>
      <c r="D12" s="1623" t="s">
        <v>13</v>
      </c>
      <c r="E12" s="1623"/>
      <c r="F12" s="1623"/>
      <c r="G12" s="1005"/>
      <c r="H12" s="1623" t="s">
        <v>14</v>
      </c>
      <c r="I12" s="1623"/>
      <c r="J12" s="1623"/>
      <c r="K12" s="1005"/>
      <c r="L12" s="1623" t="s">
        <v>15</v>
      </c>
      <c r="M12" s="1623"/>
      <c r="N12" s="1623"/>
      <c r="O12" s="1005"/>
      <c r="P12" s="1005"/>
      <c r="Q12" s="1005"/>
      <c r="R12" s="1576"/>
      <c r="S12" s="1576"/>
      <c r="T12" s="1576"/>
      <c r="U12" s="1576"/>
      <c r="V12" s="1576"/>
      <c r="W12" s="1005"/>
      <c r="X12" s="1005"/>
      <c r="Y12" s="1005"/>
      <c r="Z12" s="1005"/>
    </row>
    <row r="13" spans="1:26" ht="50.1" customHeight="1">
      <c r="A13" s="1638">
        <f>IFERROR(H10/D10,0)</f>
        <v>0.1700274363721532</v>
      </c>
      <c r="B13" s="1638"/>
      <c r="C13" s="1005"/>
      <c r="D13" s="1624"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24"/>
      <c r="F13" s="1624"/>
      <c r="G13" s="1005"/>
      <c r="H13" s="1625"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25"/>
      <c r="J13" s="1625"/>
      <c r="K13" s="1005"/>
      <c r="L13" s="1631">
        <f>COUNTA('Pending Resto-COP Packages'!A17:A76)</f>
        <v>48</v>
      </c>
      <c r="M13" s="1631"/>
      <c r="N13" s="1631"/>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26" t="s">
        <v>16</v>
      </c>
      <c r="B15" s="1626"/>
      <c r="C15" s="1626"/>
      <c r="D15" s="1626"/>
      <c r="E15" s="1005"/>
      <c r="F15" s="1626" t="s">
        <v>17</v>
      </c>
      <c r="G15" s="1626"/>
      <c r="H15" s="1626"/>
      <c r="I15" s="1626"/>
      <c r="J15" s="1005"/>
      <c r="K15" s="1626" t="s">
        <v>18</v>
      </c>
      <c r="L15" s="1626"/>
      <c r="M15" s="1626"/>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26" t="s">
        <v>45</v>
      </c>
      <c r="B28" s="1626"/>
      <c r="C28" s="1626"/>
      <c r="D28" s="1626"/>
      <c r="F28" s="1627" t="s">
        <v>46</v>
      </c>
      <c r="G28" s="1627"/>
      <c r="H28" s="1627"/>
      <c r="I28" s="1627"/>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28" t="s">
        <v>82</v>
      </c>
      <c r="B55" s="1628"/>
      <c r="C55" s="1628"/>
      <c r="D55" s="1628"/>
      <c r="E55" s="1628"/>
      <c r="F55" s="1628"/>
      <c r="G55" s="1628"/>
      <c r="H55" s="1628"/>
      <c r="I55" s="1628"/>
      <c r="J55" s="1628"/>
      <c r="K55" s="1628"/>
      <c r="L55" s="1628"/>
      <c r="M55" s="1628"/>
      <c r="N55" s="1628"/>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9" t="s">
        <v>84</v>
      </c>
      <c r="B115" s="1629"/>
      <c r="C115" s="1629"/>
      <c r="D115" s="1629"/>
      <c r="E115" s="1629"/>
      <c r="F115" s="1629"/>
      <c r="G115" s="1629"/>
      <c r="H115" s="1629"/>
      <c r="I115" s="1629"/>
      <c r="J115" s="1629"/>
      <c r="K115" s="1629"/>
      <c r="L115" s="1629"/>
      <c r="M115" s="1629"/>
      <c r="N115" s="1629"/>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79532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1618</v>
      </c>
      <c r="L31" t="s">
        <v>359</v>
      </c>
      <c r="M31">
        <v>1</v>
      </c>
    </row>
    <row r="32" spans="2:13">
      <c r="B32" t="s">
        <v>487</v>
      </c>
      <c r="C32">
        <v>540707</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opLeftCell="A6" zoomScale="90" zoomScaleNormal="90" workbookViewId="0">
      <pane xSplit="1" topLeftCell="U7" activePane="topRight" state="frozen"/>
      <selection pane="topRight" activeCell="A60" sqref="A6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4">
        <v>94</v>
      </c>
      <c r="I2" s="371" t="s">
        <v>571</v>
      </c>
      <c r="J2" s="1055" t="s">
        <v>30</v>
      </c>
      <c r="K2" s="1645"/>
      <c r="L2" s="1378"/>
      <c r="M2" s="371" t="s">
        <v>128</v>
      </c>
      <c r="N2" s="989">
        <v>94021.5</v>
      </c>
      <c r="O2" s="371" t="s">
        <v>128</v>
      </c>
      <c r="P2" s="705" t="s">
        <v>35</v>
      </c>
      <c r="Q2" s="1646">
        <v>46162</v>
      </c>
      <c r="R2" s="700"/>
      <c r="S2" s="1646"/>
      <c r="T2" s="1646"/>
      <c r="U2" s="1646"/>
      <c r="V2" s="1647">
        <v>7741</v>
      </c>
      <c r="W2" s="1222"/>
      <c r="X2" s="1648">
        <f>SUM(V2-W2)</f>
        <v>7741</v>
      </c>
      <c r="Y2" s="1238">
        <f>IFERROR($W2/$V2, 0)</f>
        <v>0</v>
      </c>
      <c r="Z2" s="1646"/>
      <c r="AA2" s="1646"/>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4">
        <v>110</v>
      </c>
      <c r="I3" s="371" t="s">
        <v>571</v>
      </c>
      <c r="J3" s="1055" t="s">
        <v>30</v>
      </c>
      <c r="K3" s="1645"/>
      <c r="L3" s="1378"/>
      <c r="M3" s="371" t="s">
        <v>128</v>
      </c>
      <c r="N3" s="989">
        <v>101920.5</v>
      </c>
      <c r="O3" s="371" t="s">
        <v>128</v>
      </c>
      <c r="P3" s="705" t="s">
        <v>29</v>
      </c>
      <c r="Q3" s="1646">
        <v>46162</v>
      </c>
      <c r="R3" s="700"/>
      <c r="S3" s="1646"/>
      <c r="T3" s="1646"/>
      <c r="U3" s="1646"/>
      <c r="V3" s="1647">
        <v>8444</v>
      </c>
      <c r="W3" s="1323">
        <v>6013</v>
      </c>
      <c r="X3" s="1648">
        <f>SUM(V3-W3)</f>
        <v>2431</v>
      </c>
      <c r="Y3" s="1238">
        <f>IFERROR($W3/$V3, 0)</f>
        <v>0.71210326859308382</v>
      </c>
      <c r="Z3" s="1646">
        <v>46174</v>
      </c>
      <c r="AA3" s="1646"/>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4">
        <v>88</v>
      </c>
      <c r="I4" s="371" t="s">
        <v>571</v>
      </c>
      <c r="J4" s="1055" t="s">
        <v>30</v>
      </c>
      <c r="K4" s="1645"/>
      <c r="L4" s="1378">
        <v>46188</v>
      </c>
      <c r="M4" s="371" t="s">
        <v>128</v>
      </c>
      <c r="N4" s="989">
        <v>96607</v>
      </c>
      <c r="O4" s="371" t="s">
        <v>128</v>
      </c>
      <c r="P4" s="705" t="s">
        <v>29</v>
      </c>
      <c r="Q4" s="1646">
        <v>46176</v>
      </c>
      <c r="R4" s="700"/>
      <c r="S4" s="1646"/>
      <c r="T4" s="1646"/>
      <c r="U4" s="1646"/>
      <c r="V4" s="1647">
        <v>7623</v>
      </c>
      <c r="W4" s="1222">
        <v>7341</v>
      </c>
      <c r="X4" s="1648">
        <f>SUM(V4-W4)</f>
        <v>282</v>
      </c>
      <c r="Y4" s="1238">
        <f>IFERROR($W4/$V4, 0)</f>
        <v>0.96300669027941754</v>
      </c>
      <c r="Z4" s="1646">
        <v>46195</v>
      </c>
      <c r="AA4" s="1646"/>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4">
        <v>75</v>
      </c>
      <c r="I5" s="371" t="s">
        <v>571</v>
      </c>
      <c r="J5" s="1055" t="s">
        <v>30</v>
      </c>
      <c r="K5" s="1645"/>
      <c r="L5" s="1378"/>
      <c r="M5" s="371" t="s">
        <v>128</v>
      </c>
      <c r="N5" s="989">
        <v>95477</v>
      </c>
      <c r="O5" s="371" t="s">
        <v>128</v>
      </c>
      <c r="P5" s="705" t="s">
        <v>35</v>
      </c>
      <c r="Q5" s="1646">
        <v>46198</v>
      </c>
      <c r="R5" s="700"/>
      <c r="S5" s="1646"/>
      <c r="T5" s="1646"/>
      <c r="U5" s="1646"/>
      <c r="V5" s="1647">
        <v>7966</v>
      </c>
      <c r="W5" s="1222"/>
      <c r="X5" s="1648">
        <v>7966</v>
      </c>
      <c r="Y5" s="1238">
        <f>IFERROR(#REF!/$V5, 0)</f>
        <v>0</v>
      </c>
      <c r="Z5" s="1646"/>
      <c r="AA5" s="1646"/>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4">
        <v>97</v>
      </c>
      <c r="I6" s="371" t="s">
        <v>571</v>
      </c>
      <c r="J6" s="1055" t="s">
        <v>30</v>
      </c>
      <c r="K6" s="1645"/>
      <c r="L6" s="1378"/>
      <c r="M6" s="371" t="s">
        <v>128</v>
      </c>
      <c r="N6" s="989">
        <v>94688.5</v>
      </c>
      <c r="O6" s="371" t="s">
        <v>128</v>
      </c>
      <c r="P6" s="705" t="s">
        <v>29</v>
      </c>
      <c r="Q6" s="1646">
        <v>46176</v>
      </c>
      <c r="R6" s="700"/>
      <c r="S6" s="1646"/>
      <c r="T6" s="1646"/>
      <c r="U6" s="1646"/>
      <c r="V6" s="1647">
        <v>7856</v>
      </c>
      <c r="W6" s="1222">
        <v>2314</v>
      </c>
      <c r="X6" s="1648">
        <f>SUM(V6-W6)</f>
        <v>5542</v>
      </c>
      <c r="Y6" s="1238">
        <f>IFERROR($W6/$V6, 0)</f>
        <v>0.29455193482688391</v>
      </c>
      <c r="Z6" s="1646">
        <v>46190</v>
      </c>
      <c r="AA6" s="1646"/>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4">
        <v>65</v>
      </c>
      <c r="I7" s="371" t="s">
        <v>571</v>
      </c>
      <c r="J7" s="1055" t="s">
        <v>30</v>
      </c>
      <c r="K7" s="1645"/>
      <c r="L7" s="1378"/>
      <c r="M7" s="371" t="s">
        <v>128</v>
      </c>
      <c r="N7" s="989">
        <v>97700</v>
      </c>
      <c r="O7" s="371" t="s">
        <v>128</v>
      </c>
      <c r="P7" s="705" t="s">
        <v>29</v>
      </c>
      <c r="Q7" s="1646">
        <v>46198</v>
      </c>
      <c r="R7" s="700"/>
      <c r="S7" s="1646"/>
      <c r="T7" s="1646"/>
      <c r="U7" s="1646"/>
      <c r="V7" s="1647">
        <v>8047</v>
      </c>
      <c r="W7" s="1619">
        <v>1169</v>
      </c>
      <c r="X7" s="1648">
        <f>SUM(V7-W7)</f>
        <v>6878</v>
      </c>
      <c r="Y7" s="1238">
        <f>IFERROR($W7/$V7, 0)</f>
        <v>0.14527152976264446</v>
      </c>
      <c r="Z7" s="1646">
        <v>46212</v>
      </c>
      <c r="AA7" s="1646"/>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4">
        <v>51</v>
      </c>
      <c r="I8" s="371" t="s">
        <v>571</v>
      </c>
      <c r="J8" s="1055" t="s">
        <v>30</v>
      </c>
      <c r="K8" s="1645"/>
      <c r="L8" s="1378"/>
      <c r="M8" s="371" t="s">
        <v>128</v>
      </c>
      <c r="N8" s="989">
        <v>91700</v>
      </c>
      <c r="O8" s="371" t="s">
        <v>128</v>
      </c>
      <c r="P8" s="705" t="s">
        <v>29</v>
      </c>
      <c r="Q8" s="1646">
        <v>46176</v>
      </c>
      <c r="R8" s="700"/>
      <c r="S8" s="1646"/>
      <c r="T8" s="1646"/>
      <c r="U8" s="1646"/>
      <c r="V8" s="1647">
        <v>7529</v>
      </c>
      <c r="W8" s="1222">
        <v>7126</v>
      </c>
      <c r="X8" s="1648">
        <f>SUM(V8-W8)</f>
        <v>403</v>
      </c>
      <c r="Y8" s="1238">
        <f>IFERROR($W8/$V8, 0)</f>
        <v>0.94647363527692918</v>
      </c>
      <c r="Z8" s="1646">
        <v>46191</v>
      </c>
      <c r="AA8" s="1646"/>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4">
        <v>67</v>
      </c>
      <c r="I9" s="371" t="s">
        <v>571</v>
      </c>
      <c r="J9" s="1055" t="s">
        <v>30</v>
      </c>
      <c r="K9" s="1645"/>
      <c r="L9" s="1378"/>
      <c r="M9" s="371" t="s">
        <v>128</v>
      </c>
      <c r="N9" s="989">
        <v>100866</v>
      </c>
      <c r="O9" s="371" t="s">
        <v>128</v>
      </c>
      <c r="P9" s="705" t="s">
        <v>29</v>
      </c>
      <c r="Q9" s="1646">
        <v>46175</v>
      </c>
      <c r="R9" s="700"/>
      <c r="S9" s="1646"/>
      <c r="T9" s="1646"/>
      <c r="U9" s="1646"/>
      <c r="V9" s="1647">
        <v>9021</v>
      </c>
      <c r="W9" s="1222">
        <v>1708</v>
      </c>
      <c r="X9" s="1648">
        <f>SUM(V9-W9)</f>
        <v>7313</v>
      </c>
      <c r="Y9" s="1238">
        <f>IFERROR($W9/$V9, 0)</f>
        <v>0.18933599379226249</v>
      </c>
      <c r="Z9" s="1646">
        <v>46195</v>
      </c>
      <c r="AA9" s="1646"/>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4">
        <v>93</v>
      </c>
      <c r="I10" s="371" t="s">
        <v>571</v>
      </c>
      <c r="J10" s="1055" t="s">
        <v>30</v>
      </c>
      <c r="K10" s="1645"/>
      <c r="L10" s="1378"/>
      <c r="M10" s="371" t="s">
        <v>128</v>
      </c>
      <c r="N10" s="989">
        <v>104934</v>
      </c>
      <c r="O10" s="371" t="s">
        <v>128</v>
      </c>
      <c r="P10" s="705" t="s">
        <v>29</v>
      </c>
      <c r="Q10" s="1646">
        <v>46176</v>
      </c>
      <c r="R10" s="700"/>
      <c r="S10" s="1646"/>
      <c r="T10" s="1646"/>
      <c r="U10" s="1646"/>
      <c r="V10" s="1647">
        <v>8701</v>
      </c>
      <c r="W10" s="1619">
        <v>1001</v>
      </c>
      <c r="X10" s="1648">
        <f>SUM(V10-W10)</f>
        <v>7700</v>
      </c>
      <c r="Y10" s="1238">
        <f>IFERROR($W10/$V10, 0)</f>
        <v>0.11504424778761062</v>
      </c>
      <c r="Z10" s="1646">
        <v>46191</v>
      </c>
      <c r="AA10" s="1646"/>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4">
        <v>70</v>
      </c>
      <c r="I11" s="371" t="s">
        <v>571</v>
      </c>
      <c r="J11" s="1055" t="s">
        <v>30</v>
      </c>
      <c r="K11" s="1645"/>
      <c r="L11" s="1378"/>
      <c r="M11" s="371" t="s">
        <v>128</v>
      </c>
      <c r="N11" s="989">
        <v>99590</v>
      </c>
      <c r="O11" s="371" t="s">
        <v>128</v>
      </c>
      <c r="P11" s="705" t="s">
        <v>29</v>
      </c>
      <c r="Q11" s="1646">
        <v>46177</v>
      </c>
      <c r="R11" s="700"/>
      <c r="S11" s="1646"/>
      <c r="T11" s="1646"/>
      <c r="U11" s="1646"/>
      <c r="V11" s="1647">
        <v>8201</v>
      </c>
      <c r="W11" s="1222">
        <v>7374</v>
      </c>
      <c r="X11" s="1648">
        <f>SUM(V11-W11)</f>
        <v>827</v>
      </c>
      <c r="Y11" s="1238">
        <f>IFERROR($W11/$V11, 0)</f>
        <v>0.89915863919034267</v>
      </c>
      <c r="Z11" s="1646">
        <v>46195</v>
      </c>
      <c r="AA11" s="1646"/>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4">
        <v>91</v>
      </c>
      <c r="I12" s="371" t="s">
        <v>571</v>
      </c>
      <c r="J12" s="1055" t="s">
        <v>30</v>
      </c>
      <c r="K12" s="1645"/>
      <c r="L12" s="1378"/>
      <c r="M12" s="371" t="s">
        <v>128</v>
      </c>
      <c r="N12" s="989">
        <v>103644.5</v>
      </c>
      <c r="O12" s="371" t="s">
        <v>128</v>
      </c>
      <c r="P12" s="705" t="s">
        <v>35</v>
      </c>
      <c r="Q12" s="1646">
        <v>46183</v>
      </c>
      <c r="R12" s="700"/>
      <c r="S12" s="1646"/>
      <c r="T12" s="1646"/>
      <c r="U12" s="1646"/>
      <c r="V12" s="1647">
        <v>8384</v>
      </c>
      <c r="W12" s="1222"/>
      <c r="X12" s="1648">
        <f>SUM(V12-W12)</f>
        <v>8384</v>
      </c>
      <c r="Y12" s="1238">
        <f>IFERROR($W12/$V12, 0)</f>
        <v>0</v>
      </c>
      <c r="Z12" s="1646"/>
      <c r="AA12" s="1646"/>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4">
        <v>57</v>
      </c>
      <c r="I13" s="371" t="s">
        <v>571</v>
      </c>
      <c r="J13" s="1055" t="s">
        <v>30</v>
      </c>
      <c r="K13" s="1645"/>
      <c r="L13" s="1378"/>
      <c r="M13" s="371" t="s">
        <v>128</v>
      </c>
      <c r="N13" s="989">
        <v>106431.5</v>
      </c>
      <c r="O13" s="371" t="s">
        <v>128</v>
      </c>
      <c r="P13" s="705" t="s">
        <v>35</v>
      </c>
      <c r="Q13" s="1646">
        <v>46183</v>
      </c>
      <c r="R13" s="700"/>
      <c r="S13" s="1646"/>
      <c r="T13" s="1646"/>
      <c r="U13" s="1646"/>
      <c r="V13" s="1647">
        <v>8751</v>
      </c>
      <c r="W13" s="1222"/>
      <c r="X13" s="1648">
        <f>SUM(V13-W13)</f>
        <v>8751</v>
      </c>
      <c r="Y13" s="1238">
        <f>IFERROR($W13/$V13, 0)</f>
        <v>0</v>
      </c>
      <c r="Z13" s="1646"/>
      <c r="AA13" s="1646"/>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4">
        <v>86</v>
      </c>
      <c r="I14" s="371" t="s">
        <v>571</v>
      </c>
      <c r="J14" s="1055" t="s">
        <v>30</v>
      </c>
      <c r="K14" s="1645"/>
      <c r="L14" s="1378"/>
      <c r="M14" s="371" t="s">
        <v>128</v>
      </c>
      <c r="N14" s="989">
        <v>97386.5</v>
      </c>
      <c r="O14" s="371" t="s">
        <v>128</v>
      </c>
      <c r="P14" s="705" t="s">
        <v>35</v>
      </c>
      <c r="Q14" s="1646">
        <v>46188</v>
      </c>
      <c r="R14" s="700"/>
      <c r="S14" s="1646"/>
      <c r="T14" s="1646"/>
      <c r="U14" s="1646"/>
      <c r="V14" s="1647">
        <v>7996</v>
      </c>
      <c r="W14" s="1222"/>
      <c r="X14" s="1648">
        <f>SUM(V14-W14)</f>
        <v>7996</v>
      </c>
      <c r="Y14" s="1238">
        <f>IFERROR($W14/$V14, 0)</f>
        <v>0</v>
      </c>
      <c r="Z14" s="1646"/>
      <c r="AA14" s="1646"/>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4">
        <v>40</v>
      </c>
      <c r="I15" s="371" t="s">
        <v>571</v>
      </c>
      <c r="J15" s="1055" t="s">
        <v>30</v>
      </c>
      <c r="K15" s="1645"/>
      <c r="L15" s="1378">
        <v>46182</v>
      </c>
      <c r="M15" s="371" t="s">
        <v>128</v>
      </c>
      <c r="N15" s="989">
        <v>91774</v>
      </c>
      <c r="O15" s="371" t="s">
        <v>128</v>
      </c>
      <c r="P15" s="705" t="s">
        <v>35</v>
      </c>
      <c r="Q15" s="1646">
        <v>46171</v>
      </c>
      <c r="R15" s="700"/>
      <c r="S15" s="1646"/>
      <c r="T15" s="1646"/>
      <c r="U15" s="1646"/>
      <c r="V15" s="1647">
        <v>7530</v>
      </c>
      <c r="W15" s="1222"/>
      <c r="X15" s="1648">
        <f>SUM(V15-W15)</f>
        <v>7530</v>
      </c>
      <c r="Y15" s="1238">
        <f>IFERROR($W15/$V15, 0)</f>
        <v>0</v>
      </c>
      <c r="Z15" s="1646"/>
      <c r="AA15" s="1646"/>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4">
        <v>88</v>
      </c>
      <c r="I16" s="371" t="s">
        <v>571</v>
      </c>
      <c r="J16" s="1055" t="s">
        <v>30</v>
      </c>
      <c r="K16" s="1645"/>
      <c r="L16" s="1378">
        <v>46181</v>
      </c>
      <c r="M16" s="371" t="s">
        <v>128</v>
      </c>
      <c r="N16" s="989">
        <v>81059.5</v>
      </c>
      <c r="O16" s="371" t="s">
        <v>128</v>
      </c>
      <c r="P16" s="705" t="s">
        <v>29</v>
      </c>
      <c r="Q16" s="1646">
        <v>46174</v>
      </c>
      <c r="R16" s="700"/>
      <c r="S16" s="1646"/>
      <c r="T16" s="1646"/>
      <c r="U16" s="1646"/>
      <c r="V16" s="1647">
        <v>6647</v>
      </c>
      <c r="W16" s="1619">
        <v>2157</v>
      </c>
      <c r="X16" s="1648">
        <f>SUM(V16-W16)</f>
        <v>4490</v>
      </c>
      <c r="Y16" s="1238">
        <f>IFERROR($W16/$V16, 0)</f>
        <v>0.32450729652474802</v>
      </c>
      <c r="Z16" s="1646">
        <v>46188</v>
      </c>
      <c r="AA16" s="1646"/>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4">
        <v>88</v>
      </c>
      <c r="I17" s="371" t="s">
        <v>571</v>
      </c>
      <c r="J17" s="1055" t="s">
        <v>30</v>
      </c>
      <c r="K17" s="1645"/>
      <c r="L17" s="1378"/>
      <c r="M17" s="371" t="s">
        <v>128</v>
      </c>
      <c r="N17" s="989">
        <v>106600</v>
      </c>
      <c r="O17" s="371" t="s">
        <v>128</v>
      </c>
      <c r="P17" s="705" t="s">
        <v>29</v>
      </c>
      <c r="Q17" s="1646">
        <v>46180</v>
      </c>
      <c r="R17" s="700"/>
      <c r="S17" s="1646"/>
      <c r="T17" s="1646"/>
      <c r="U17" s="1646"/>
      <c r="V17" s="1647">
        <v>8787</v>
      </c>
      <c r="W17" s="1619">
        <v>3533</v>
      </c>
      <c r="X17" s="1648">
        <f>SUM(V17-W17)</f>
        <v>5254</v>
      </c>
      <c r="Y17" s="1238">
        <f>IFERROR($W17/$V17, 0)</f>
        <v>0.40207124160691932</v>
      </c>
      <c r="Z17" s="1646">
        <v>46209</v>
      </c>
      <c r="AA17" s="1646"/>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4">
        <v>0</v>
      </c>
      <c r="I18" s="371" t="s">
        <v>571</v>
      </c>
      <c r="J18" s="1055" t="s">
        <v>30</v>
      </c>
      <c r="K18" s="1645"/>
      <c r="L18" s="1378">
        <v>46154</v>
      </c>
      <c r="M18" s="371" t="s">
        <v>128</v>
      </c>
      <c r="N18" s="989">
        <v>65477.3</v>
      </c>
      <c r="O18" s="371" t="s">
        <v>128</v>
      </c>
      <c r="P18" s="705" t="s">
        <v>35</v>
      </c>
      <c r="Q18" s="1646">
        <v>46157</v>
      </c>
      <c r="R18" s="700"/>
      <c r="S18" s="1646"/>
      <c r="T18" s="1646"/>
      <c r="U18" s="1646"/>
      <c r="V18" s="1647">
        <v>5318</v>
      </c>
      <c r="W18" s="1222"/>
      <c r="X18" s="1648">
        <f>SUM(V18-W18)</f>
        <v>5318</v>
      </c>
      <c r="Y18" s="1238">
        <f>IFERROR($W18/$V18, 0)</f>
        <v>0</v>
      </c>
      <c r="Z18" s="1646"/>
      <c r="AA18" s="1646"/>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5">
        <v>35</v>
      </c>
      <c r="I23" s="1230" t="s">
        <v>571</v>
      </c>
      <c r="J23" s="1219" t="s">
        <v>30</v>
      </c>
      <c r="K23" s="1649"/>
      <c r="L23" s="1379">
        <v>46183</v>
      </c>
      <c r="M23" s="1219" t="s">
        <v>128</v>
      </c>
      <c r="N23" s="1650">
        <v>98498</v>
      </c>
      <c r="O23" s="1219" t="s">
        <v>128</v>
      </c>
      <c r="P23" s="705" t="s">
        <v>29</v>
      </c>
      <c r="Q23" s="1651">
        <v>46183</v>
      </c>
      <c r="R23" s="692"/>
      <c r="S23" s="1651"/>
      <c r="T23" s="1651"/>
      <c r="U23" s="1651"/>
      <c r="V23" s="1648">
        <v>7699</v>
      </c>
      <c r="W23" s="1540">
        <v>5569</v>
      </c>
      <c r="X23" s="1223">
        <f t="shared" ref="X23:X28" si="0">SUM(V23-W23)</f>
        <v>2130</v>
      </c>
      <c r="Y23" s="1238">
        <f t="shared" ref="Y23:Y38" si="1">IFERROR($W23/$V23, 0)</f>
        <v>0.72334069359657094</v>
      </c>
      <c r="Z23" s="1646">
        <v>46195</v>
      </c>
      <c r="AA23" s="1646"/>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5">
        <v>87</v>
      </c>
      <c r="I24" s="1230" t="s">
        <v>571</v>
      </c>
      <c r="J24" s="1219" t="s">
        <v>30</v>
      </c>
      <c r="K24" s="1649"/>
      <c r="L24" s="1379">
        <v>46178</v>
      </c>
      <c r="M24" s="1219" t="s">
        <v>128</v>
      </c>
      <c r="N24" s="1392">
        <v>77365.5</v>
      </c>
      <c r="O24" s="1219" t="s">
        <v>128</v>
      </c>
      <c r="P24" s="1409" t="s">
        <v>29</v>
      </c>
      <c r="Q24" s="1651">
        <v>46178</v>
      </c>
      <c r="R24" s="692"/>
      <c r="S24" s="1651"/>
      <c r="T24" s="1651"/>
      <c r="U24" s="1651"/>
      <c r="V24" s="1648">
        <v>6321</v>
      </c>
      <c r="W24" s="1540">
        <v>4168</v>
      </c>
      <c r="X24" s="1223">
        <f t="shared" si="0"/>
        <v>2153</v>
      </c>
      <c r="Y24" s="1273">
        <f>IFERROR($W24/$V24, 0)</f>
        <v>0.65938933713020087</v>
      </c>
      <c r="Z24" s="1651">
        <v>46191</v>
      </c>
      <c r="AA24" s="1651"/>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5">
        <v>42</v>
      </c>
      <c r="I25" s="1230" t="s">
        <v>571</v>
      </c>
      <c r="J25" s="1219" t="s">
        <v>30</v>
      </c>
      <c r="K25" s="1649"/>
      <c r="L25" s="1379">
        <v>46178</v>
      </c>
      <c r="M25" s="1219" t="s">
        <v>128</v>
      </c>
      <c r="N25" s="1392">
        <v>60970.5</v>
      </c>
      <c r="O25" s="1219" t="s">
        <v>128</v>
      </c>
      <c r="P25" s="1409" t="s">
        <v>29</v>
      </c>
      <c r="Q25" s="1651">
        <v>46181</v>
      </c>
      <c r="R25" s="692"/>
      <c r="S25" s="1651"/>
      <c r="T25" s="1651"/>
      <c r="U25" s="1651"/>
      <c r="V25" s="1648">
        <v>4650</v>
      </c>
      <c r="W25" s="1620">
        <v>3056</v>
      </c>
      <c r="X25" s="1223">
        <f t="shared" si="0"/>
        <v>1594</v>
      </c>
      <c r="Y25" s="1273">
        <f>IFERROR($W25/$V25, 0)</f>
        <v>0.65720430107526884</v>
      </c>
      <c r="Z25" s="1651">
        <v>46188</v>
      </c>
      <c r="AA25" s="1651"/>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5">
        <v>58</v>
      </c>
      <c r="I26" s="1230" t="s">
        <v>571</v>
      </c>
      <c r="J26" s="1219" t="s">
        <v>30</v>
      </c>
      <c r="K26" s="1649"/>
      <c r="L26" s="1379">
        <v>46181</v>
      </c>
      <c r="M26" s="1219" t="s">
        <v>128</v>
      </c>
      <c r="N26" s="1650">
        <v>78994.5</v>
      </c>
      <c r="O26" s="1219" t="s">
        <v>128</v>
      </c>
      <c r="P26" s="705" t="s">
        <v>29</v>
      </c>
      <c r="Q26" s="1651">
        <v>46178</v>
      </c>
      <c r="R26" s="692"/>
      <c r="S26" s="1651"/>
      <c r="T26" s="1651"/>
      <c r="U26" s="1651"/>
      <c r="V26" s="1648">
        <v>6258</v>
      </c>
      <c r="W26" s="1540">
        <v>5606</v>
      </c>
      <c r="X26" s="1223">
        <f t="shared" si="0"/>
        <v>652</v>
      </c>
      <c r="Y26" s="1238">
        <f t="shared" si="1"/>
        <v>0.8958133589006072</v>
      </c>
      <c r="Z26" s="1646">
        <v>46195</v>
      </c>
      <c r="AA26" s="1646"/>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5">
        <v>85</v>
      </c>
      <c r="I27" s="1230" t="s">
        <v>571</v>
      </c>
      <c r="J27" s="1219" t="s">
        <v>30</v>
      </c>
      <c r="K27" s="1649"/>
      <c r="L27" s="1379">
        <v>46181</v>
      </c>
      <c r="M27" s="1219" t="s">
        <v>128</v>
      </c>
      <c r="N27" s="1650">
        <v>62709</v>
      </c>
      <c r="O27" s="1219" t="s">
        <v>128</v>
      </c>
      <c r="P27" s="705" t="s">
        <v>29</v>
      </c>
      <c r="Q27" s="1651">
        <v>46178</v>
      </c>
      <c r="R27" s="692"/>
      <c r="S27" s="1651"/>
      <c r="T27" s="1651"/>
      <c r="U27" s="1651"/>
      <c r="V27" s="1648">
        <v>5055</v>
      </c>
      <c r="W27" s="1540">
        <v>4940</v>
      </c>
      <c r="X27" s="1223">
        <f t="shared" si="0"/>
        <v>115</v>
      </c>
      <c r="Y27" s="1238">
        <f t="shared" si="1"/>
        <v>0.97725024727992083</v>
      </c>
      <c r="Z27" s="1651">
        <v>46188</v>
      </c>
      <c r="AA27" s="1646"/>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5">
        <v>69</v>
      </c>
      <c r="I28" s="1230" t="s">
        <v>571</v>
      </c>
      <c r="J28" s="1219" t="s">
        <v>30</v>
      </c>
      <c r="K28" s="1649"/>
      <c r="L28" s="1379">
        <v>46198</v>
      </c>
      <c r="M28" s="1219" t="s">
        <v>128</v>
      </c>
      <c r="N28" s="1650">
        <v>99986.2</v>
      </c>
      <c r="O28" s="1219" t="s">
        <v>128</v>
      </c>
      <c r="P28" s="705" t="s">
        <v>35</v>
      </c>
      <c r="Q28" s="1651">
        <v>46198</v>
      </c>
      <c r="R28" s="692"/>
      <c r="S28" s="1651"/>
      <c r="T28" s="1651"/>
      <c r="U28" s="1651"/>
      <c r="V28" s="1648">
        <v>8137</v>
      </c>
      <c r="W28" s="1540"/>
      <c r="X28" s="1223">
        <f t="shared" si="0"/>
        <v>8137</v>
      </c>
      <c r="Y28" s="1273">
        <f t="shared" si="1"/>
        <v>0</v>
      </c>
      <c r="Z28" s="1651"/>
      <c r="AA28" s="1651"/>
      <c r="AB28" s="695">
        <v>0</v>
      </c>
      <c r="AC28" s="695">
        <v>0</v>
      </c>
      <c r="AD28" s="1053">
        <v>0</v>
      </c>
      <c r="AE28" s="1191" t="s">
        <v>610</v>
      </c>
      <c r="AF28" s="712"/>
    </row>
    <row r="29" spans="1:32" s="713" customFormat="1" ht="24.75" customHeight="1">
      <c r="A29" s="1376" t="s">
        <v>611</v>
      </c>
      <c r="B29" s="1249" t="s">
        <v>44</v>
      </c>
      <c r="C29" s="1250">
        <v>46286</v>
      </c>
      <c r="D29" s="365" t="s">
        <v>499</v>
      </c>
      <c r="E29" s="1251">
        <v>46210</v>
      </c>
      <c r="F29" s="365" t="s">
        <v>600</v>
      </c>
      <c r="G29" s="1271"/>
      <c r="H29" s="1645">
        <v>38</v>
      </c>
      <c r="I29" s="1230" t="s">
        <v>571</v>
      </c>
      <c r="J29" s="1219" t="s">
        <v>30</v>
      </c>
      <c r="K29" s="1649"/>
      <c r="L29" s="1379">
        <v>46210</v>
      </c>
      <c r="M29" s="371" t="s">
        <v>128</v>
      </c>
      <c r="N29" s="989">
        <v>100248.5</v>
      </c>
      <c r="O29" s="371" t="s">
        <v>128</v>
      </c>
      <c r="P29" s="705" t="s">
        <v>35</v>
      </c>
      <c r="Q29" s="1651">
        <v>46211</v>
      </c>
      <c r="R29" s="692"/>
      <c r="S29" s="1651"/>
      <c r="T29" s="1651"/>
      <c r="U29" s="1651"/>
      <c r="V29" s="1648">
        <v>7950</v>
      </c>
      <c r="W29" s="1603"/>
      <c r="X29" s="1648">
        <v>7950</v>
      </c>
      <c r="Y29" s="1273">
        <f t="shared" si="1"/>
        <v>0</v>
      </c>
      <c r="Z29" s="1646"/>
      <c r="AA29" s="1646"/>
      <c r="AB29" s="695">
        <v>0</v>
      </c>
      <c r="AC29" s="695">
        <v>0</v>
      </c>
      <c r="AD29" s="1053">
        <v>0</v>
      </c>
      <c r="AE29" s="1453" t="s">
        <v>612</v>
      </c>
      <c r="AF29" s="712"/>
    </row>
    <row r="30" spans="1:32" s="713" customFormat="1" ht="24.75" customHeight="1">
      <c r="A30" s="1376" t="s">
        <v>613</v>
      </c>
      <c r="B30" s="1249" t="s">
        <v>44</v>
      </c>
      <c r="C30" s="1250">
        <v>46286</v>
      </c>
      <c r="D30" s="1379" t="s">
        <v>488</v>
      </c>
      <c r="E30" s="1379">
        <v>46212</v>
      </c>
      <c r="F30" s="365" t="s">
        <v>600</v>
      </c>
      <c r="G30" s="1271"/>
      <c r="H30" s="1645">
        <v>84</v>
      </c>
      <c r="I30" s="1230" t="s">
        <v>571</v>
      </c>
      <c r="J30" s="1219" t="s">
        <v>30</v>
      </c>
      <c r="K30" s="1649"/>
      <c r="L30" s="1379"/>
      <c r="M30" s="371" t="s">
        <v>128</v>
      </c>
      <c r="N30" s="989">
        <v>53719</v>
      </c>
      <c r="O30" s="371" t="s">
        <v>128</v>
      </c>
      <c r="P30" s="705" t="s">
        <v>32</v>
      </c>
      <c r="Q30" s="1651"/>
      <c r="R30" s="692"/>
      <c r="S30" s="1651"/>
      <c r="T30" s="1651"/>
      <c r="U30" s="1651"/>
      <c r="V30" s="1648">
        <v>4241</v>
      </c>
      <c r="W30" s="1603"/>
      <c r="X30" s="1648">
        <v>4241</v>
      </c>
      <c r="Y30" s="1273">
        <f t="shared" si="1"/>
        <v>0</v>
      </c>
      <c r="Z30" s="1651"/>
      <c r="AA30" s="1651"/>
      <c r="AB30" s="695">
        <v>0</v>
      </c>
      <c r="AC30" s="695">
        <v>0</v>
      </c>
      <c r="AD30" s="1053">
        <v>0</v>
      </c>
      <c r="AE30" s="1453" t="s">
        <v>612</v>
      </c>
      <c r="AF30" s="712"/>
    </row>
    <row r="31" spans="1:32" s="713" customFormat="1" ht="24.75" customHeight="1">
      <c r="A31" s="1376" t="s">
        <v>614</v>
      </c>
      <c r="B31" s="1249" t="s">
        <v>44</v>
      </c>
      <c r="C31" s="1250">
        <v>46286</v>
      </c>
      <c r="D31" s="1379" t="s">
        <v>68</v>
      </c>
      <c r="E31" s="1379">
        <v>46211</v>
      </c>
      <c r="F31" s="1271" t="s">
        <v>71</v>
      </c>
      <c r="G31" s="1271"/>
      <c r="H31" s="1645">
        <v>86</v>
      </c>
      <c r="I31" s="1230" t="s">
        <v>571</v>
      </c>
      <c r="J31" s="1219" t="s">
        <v>30</v>
      </c>
      <c r="K31" s="1649"/>
      <c r="L31" s="1379"/>
      <c r="M31" s="371" t="s">
        <v>128</v>
      </c>
      <c r="N31" s="989">
        <v>65330.5</v>
      </c>
      <c r="O31" s="371" t="s">
        <v>128</v>
      </c>
      <c r="P31" s="705" t="s">
        <v>35</v>
      </c>
      <c r="Q31" s="1651">
        <v>46211</v>
      </c>
      <c r="R31" s="692"/>
      <c r="S31" s="1651"/>
      <c r="T31" s="1651"/>
      <c r="U31" s="1651"/>
      <c r="V31" s="1648">
        <v>5374</v>
      </c>
      <c r="W31" s="1603"/>
      <c r="X31" s="1648">
        <v>5374</v>
      </c>
      <c r="Y31" s="1273">
        <f t="shared" si="1"/>
        <v>0</v>
      </c>
      <c r="Z31" s="1651"/>
      <c r="AA31" s="1651"/>
      <c r="AB31" s="695">
        <v>0</v>
      </c>
      <c r="AC31" s="695">
        <v>0</v>
      </c>
      <c r="AD31" s="1053">
        <v>0</v>
      </c>
      <c r="AE31" s="1453" t="s">
        <v>612</v>
      </c>
      <c r="AF31" s="712"/>
    </row>
    <row r="32" spans="1:32" s="713" customFormat="1" ht="24.75" customHeight="1">
      <c r="A32" s="1376" t="s">
        <v>615</v>
      </c>
      <c r="B32" s="1249" t="s">
        <v>44</v>
      </c>
      <c r="C32" s="1250">
        <v>46286</v>
      </c>
      <c r="D32" s="1379" t="s">
        <v>58</v>
      </c>
      <c r="E32" s="1251">
        <v>46210</v>
      </c>
      <c r="F32" s="1448"/>
      <c r="G32" s="1271" t="s">
        <v>616</v>
      </c>
      <c r="H32" s="1645">
        <v>83</v>
      </c>
      <c r="I32" s="1230" t="s">
        <v>571</v>
      </c>
      <c r="J32" s="1219" t="s">
        <v>30</v>
      </c>
      <c r="K32" s="1649"/>
      <c r="L32" s="1379"/>
      <c r="M32" s="371" t="s">
        <v>128</v>
      </c>
      <c r="N32" s="989">
        <v>100848.5</v>
      </c>
      <c r="O32" s="371" t="s">
        <v>128</v>
      </c>
      <c r="P32" s="705" t="s">
        <v>32</v>
      </c>
      <c r="Q32" s="1651"/>
      <c r="R32" s="692"/>
      <c r="S32" s="1651"/>
      <c r="T32" s="1651"/>
      <c r="U32" s="1651"/>
      <c r="V32" s="1648">
        <v>8078</v>
      </c>
      <c r="W32" s="1603"/>
      <c r="X32" s="1648">
        <v>8078</v>
      </c>
      <c r="Y32" s="1273">
        <f t="shared" si="1"/>
        <v>0</v>
      </c>
      <c r="Z32" s="1651"/>
      <c r="AA32" s="1651"/>
      <c r="AB32" s="695">
        <v>0</v>
      </c>
      <c r="AC32" s="695">
        <v>0</v>
      </c>
      <c r="AD32" s="1053">
        <v>0</v>
      </c>
      <c r="AE32" s="1453" t="s">
        <v>617</v>
      </c>
      <c r="AF32" s="712"/>
    </row>
    <row r="33" spans="1:116" s="713" customFormat="1" ht="24.75" customHeight="1">
      <c r="A33" s="1376" t="s">
        <v>618</v>
      </c>
      <c r="B33" s="1249" t="s">
        <v>44</v>
      </c>
      <c r="C33" s="1250">
        <v>46286</v>
      </c>
      <c r="D33" s="1379" t="s">
        <v>52</v>
      </c>
      <c r="E33" s="1379">
        <v>46210</v>
      </c>
      <c r="F33" s="1448"/>
      <c r="G33" s="1271"/>
      <c r="H33" s="1645">
        <v>71</v>
      </c>
      <c r="I33" s="1230" t="s">
        <v>571</v>
      </c>
      <c r="J33" s="1219" t="s">
        <v>30</v>
      </c>
      <c r="K33" s="1649"/>
      <c r="L33" s="1379"/>
      <c r="M33" s="371" t="s">
        <v>128</v>
      </c>
      <c r="N33" s="989">
        <v>84416.5</v>
      </c>
      <c r="O33" s="371" t="s">
        <v>128</v>
      </c>
      <c r="P33" s="705" t="s">
        <v>32</v>
      </c>
      <c r="Q33" s="1651"/>
      <c r="R33" s="692"/>
      <c r="S33" s="1651"/>
      <c r="T33" s="1651"/>
      <c r="U33" s="1651"/>
      <c r="V33" s="1648">
        <v>7140</v>
      </c>
      <c r="W33" s="1603"/>
      <c r="X33" s="1648">
        <v>7140</v>
      </c>
      <c r="Y33" s="1273">
        <f t="shared" si="1"/>
        <v>0</v>
      </c>
      <c r="Z33" s="1651"/>
      <c r="AA33" s="1651"/>
      <c r="AB33" s="695">
        <v>0</v>
      </c>
      <c r="AC33" s="695">
        <v>0</v>
      </c>
      <c r="AD33" s="1053">
        <v>0</v>
      </c>
      <c r="AE33" s="1453" t="s">
        <v>619</v>
      </c>
      <c r="AF33" s="712"/>
    </row>
    <row r="34" spans="1:116" s="713" customFormat="1" ht="24.75" customHeight="1">
      <c r="A34" s="1376" t="s">
        <v>620</v>
      </c>
      <c r="B34" s="1249" t="s">
        <v>44</v>
      </c>
      <c r="C34" s="1250">
        <v>46286</v>
      </c>
      <c r="D34" s="1379" t="s">
        <v>58</v>
      </c>
      <c r="E34" s="1251">
        <v>46210</v>
      </c>
      <c r="F34" s="1448"/>
      <c r="G34" s="1271" t="s">
        <v>621</v>
      </c>
      <c r="H34" s="1645">
        <v>83</v>
      </c>
      <c r="I34" s="1230" t="s">
        <v>571</v>
      </c>
      <c r="J34" s="1219" t="s">
        <v>30</v>
      </c>
      <c r="K34" s="1649"/>
      <c r="L34" s="1379"/>
      <c r="M34" s="371" t="s">
        <v>128</v>
      </c>
      <c r="N34" s="989">
        <v>68525.5</v>
      </c>
      <c r="O34" s="371" t="s">
        <v>128</v>
      </c>
      <c r="P34" s="705" t="s">
        <v>32</v>
      </c>
      <c r="Q34" s="1651"/>
      <c r="R34" s="692"/>
      <c r="S34" s="1651"/>
      <c r="T34" s="1651"/>
      <c r="U34" s="1651"/>
      <c r="V34" s="1648">
        <v>5454</v>
      </c>
      <c r="W34" s="1603"/>
      <c r="X34" s="1648">
        <v>5454</v>
      </c>
      <c r="Y34" s="1273">
        <f t="shared" si="1"/>
        <v>0</v>
      </c>
      <c r="Z34" s="1651"/>
      <c r="AA34" s="1651"/>
      <c r="AB34" s="695">
        <v>0</v>
      </c>
      <c r="AC34" s="695">
        <v>0</v>
      </c>
      <c r="AD34" s="1053">
        <v>0</v>
      </c>
      <c r="AE34" s="1453" t="s">
        <v>617</v>
      </c>
      <c r="AF34" s="712"/>
    </row>
    <row r="35" spans="1:116" s="713" customFormat="1" ht="24.75" customHeight="1">
      <c r="A35" s="1376" t="s">
        <v>622</v>
      </c>
      <c r="B35" s="1249" t="s">
        <v>44</v>
      </c>
      <c r="C35" s="1250">
        <v>46286</v>
      </c>
      <c r="D35" s="1379" t="s">
        <v>58</v>
      </c>
      <c r="E35" s="1251">
        <v>46210</v>
      </c>
      <c r="F35" s="1448"/>
      <c r="G35" s="1271" t="s">
        <v>623</v>
      </c>
      <c r="H35" s="1645">
        <v>42</v>
      </c>
      <c r="I35" s="1230" t="s">
        <v>571</v>
      </c>
      <c r="J35" s="1219" t="s">
        <v>30</v>
      </c>
      <c r="K35" s="1649"/>
      <c r="L35" s="1379"/>
      <c r="M35" s="371" t="s">
        <v>128</v>
      </c>
      <c r="N35" s="989">
        <v>103090.5</v>
      </c>
      <c r="O35" s="371" t="s">
        <v>128</v>
      </c>
      <c r="P35" s="705" t="s">
        <v>32</v>
      </c>
      <c r="Q35" s="1651"/>
      <c r="R35" s="692"/>
      <c r="S35" s="1651"/>
      <c r="T35" s="1651"/>
      <c r="U35" s="1651"/>
      <c r="V35" s="1648">
        <v>8272</v>
      </c>
      <c r="W35" s="1603"/>
      <c r="X35" s="1648">
        <v>8272</v>
      </c>
      <c r="Y35" s="1273">
        <f t="shared" si="1"/>
        <v>0</v>
      </c>
      <c r="Z35" s="1651"/>
      <c r="AA35" s="1651"/>
      <c r="AB35" s="695">
        <v>0</v>
      </c>
      <c r="AC35" s="695">
        <v>0</v>
      </c>
      <c r="AD35" s="1053">
        <v>0</v>
      </c>
      <c r="AE35" s="1453" t="s">
        <v>617</v>
      </c>
      <c r="AF35" s="712"/>
    </row>
    <row r="36" spans="1:116" s="713" customFormat="1" ht="24.75" customHeight="1">
      <c r="A36" s="1376" t="s">
        <v>624</v>
      </c>
      <c r="B36" s="1249" t="s">
        <v>44</v>
      </c>
      <c r="C36" s="1250">
        <v>46286</v>
      </c>
      <c r="D36" s="1379" t="s">
        <v>64</v>
      </c>
      <c r="E36" s="1379">
        <v>46211</v>
      </c>
      <c r="F36" s="365" t="s">
        <v>71</v>
      </c>
      <c r="G36" s="1271" t="s">
        <v>625</v>
      </c>
      <c r="H36" s="1645">
        <v>72</v>
      </c>
      <c r="I36" s="1230" t="s">
        <v>571</v>
      </c>
      <c r="J36" s="1219" t="s">
        <v>30</v>
      </c>
      <c r="K36" s="1649"/>
      <c r="L36" s="1379"/>
      <c r="M36" s="371" t="s">
        <v>128</v>
      </c>
      <c r="N36" s="989">
        <v>91471.5</v>
      </c>
      <c r="O36" s="371" t="s">
        <v>128</v>
      </c>
      <c r="P36" s="705" t="s">
        <v>32</v>
      </c>
      <c r="Q36" s="1651"/>
      <c r="R36" s="692"/>
      <c r="S36" s="1651"/>
      <c r="T36" s="1651"/>
      <c r="U36" s="1651"/>
      <c r="V36" s="1648">
        <v>7206</v>
      </c>
      <c r="W36" s="1603"/>
      <c r="X36" s="1648">
        <v>7206</v>
      </c>
      <c r="Y36" s="1273">
        <f t="shared" si="1"/>
        <v>0</v>
      </c>
      <c r="Z36" s="1651"/>
      <c r="AA36" s="1651"/>
      <c r="AB36" s="695">
        <v>0</v>
      </c>
      <c r="AC36" s="695">
        <v>0</v>
      </c>
      <c r="AD36" s="1053">
        <v>0</v>
      </c>
      <c r="AE36" s="1453" t="s">
        <v>612</v>
      </c>
      <c r="AF36" s="712"/>
    </row>
    <row r="37" spans="1:116" s="713" customFormat="1" ht="24.75" customHeight="1">
      <c r="A37" s="1376" t="s">
        <v>626</v>
      </c>
      <c r="B37" s="1249" t="s">
        <v>44</v>
      </c>
      <c r="C37" s="1250">
        <v>46262</v>
      </c>
      <c r="D37" s="365" t="s">
        <v>501</v>
      </c>
      <c r="E37" s="1251">
        <v>46181</v>
      </c>
      <c r="F37" s="365" t="s">
        <v>600</v>
      </c>
      <c r="G37" s="1271"/>
      <c r="H37" s="1645">
        <v>0</v>
      </c>
      <c r="I37" s="1230" t="s">
        <v>571</v>
      </c>
      <c r="J37" s="1219" t="s">
        <v>30</v>
      </c>
      <c r="K37" s="1649"/>
      <c r="L37" s="1379">
        <v>46181</v>
      </c>
      <c r="M37" s="1219" t="s">
        <v>128</v>
      </c>
      <c r="N37" s="1650">
        <v>419</v>
      </c>
      <c r="O37" s="1219" t="s">
        <v>128</v>
      </c>
      <c r="P37" s="705" t="s">
        <v>35</v>
      </c>
      <c r="Q37" s="1651">
        <v>46178</v>
      </c>
      <c r="R37" s="692"/>
      <c r="S37" s="1651"/>
      <c r="T37" s="1651"/>
      <c r="U37" s="1651"/>
      <c r="V37" s="1648">
        <v>72</v>
      </c>
      <c r="W37" s="1603"/>
      <c r="X37" s="1223">
        <f t="shared" ref="X37" si="2">SUM(V37-W37)</f>
        <v>72</v>
      </c>
      <c r="Y37" s="1273">
        <f t="shared" si="1"/>
        <v>0</v>
      </c>
      <c r="Z37" s="1646"/>
      <c r="AA37" s="1646"/>
      <c r="AB37" s="695">
        <v>0</v>
      </c>
      <c r="AC37" s="695">
        <v>0</v>
      </c>
      <c r="AD37" s="1053">
        <v>0</v>
      </c>
      <c r="AE37" s="1453" t="s">
        <v>601</v>
      </c>
      <c r="AF37" s="712"/>
    </row>
    <row r="38" spans="1:116" s="713" customFormat="1" ht="24.75" customHeight="1">
      <c r="A38" s="1376" t="s">
        <v>627</v>
      </c>
      <c r="B38" s="1249" t="s">
        <v>44</v>
      </c>
      <c r="C38" s="1250">
        <v>46286</v>
      </c>
      <c r="D38" s="1379" t="s">
        <v>58</v>
      </c>
      <c r="E38" s="1251">
        <v>46210</v>
      </c>
      <c r="F38" s="1448"/>
      <c r="G38" s="1271" t="s">
        <v>628</v>
      </c>
      <c r="H38" s="1645">
        <v>0</v>
      </c>
      <c r="I38" s="1230" t="s">
        <v>571</v>
      </c>
      <c r="J38" s="1219" t="s">
        <v>30</v>
      </c>
      <c r="K38" s="1649"/>
      <c r="L38" s="1379"/>
      <c r="M38" s="371" t="s">
        <v>128</v>
      </c>
      <c r="N38" s="989">
        <v>36848.15</v>
      </c>
      <c r="O38" s="371" t="s">
        <v>128</v>
      </c>
      <c r="P38" s="705" t="s">
        <v>32</v>
      </c>
      <c r="Q38" s="1651"/>
      <c r="R38" s="692"/>
      <c r="S38" s="1651"/>
      <c r="T38" s="1651"/>
      <c r="U38" s="1651"/>
      <c r="V38" s="1648">
        <v>2879</v>
      </c>
      <c r="W38" s="1603"/>
      <c r="X38" s="1648">
        <v>2879</v>
      </c>
      <c r="Y38" s="1273">
        <f t="shared" si="1"/>
        <v>0</v>
      </c>
      <c r="Z38" s="1651"/>
      <c r="AA38" s="1651"/>
      <c r="AB38" s="695">
        <v>0</v>
      </c>
      <c r="AC38" s="695">
        <v>0</v>
      </c>
      <c r="AD38" s="1053">
        <v>0</v>
      </c>
      <c r="AE38" s="1453" t="s">
        <v>617</v>
      </c>
      <c r="AF38" s="712"/>
    </row>
    <row r="39" spans="1:116" s="713" customFormat="1" ht="24.75" customHeight="1">
      <c r="A39" s="1376"/>
      <c r="B39" s="1450"/>
      <c r="C39" s="1379"/>
      <c r="D39" s="1379"/>
      <c r="E39" s="1379"/>
      <c r="F39" s="1448"/>
      <c r="G39" s="1271"/>
      <c r="H39" s="1645"/>
      <c r="I39" s="1230"/>
      <c r="J39" s="1645"/>
      <c r="K39" s="1649"/>
      <c r="L39" s="1379"/>
      <c r="M39" s="1645"/>
      <c r="N39" s="1650"/>
      <c r="O39" s="1645"/>
      <c r="P39" s="1652"/>
      <c r="Q39" s="1651"/>
      <c r="R39" s="692"/>
      <c r="S39" s="1651"/>
      <c r="T39" s="1651"/>
      <c r="U39" s="1651"/>
      <c r="V39" s="1648"/>
      <c r="W39" s="1451"/>
      <c r="X39" s="1648"/>
      <c r="Y39" s="1273"/>
      <c r="Z39" s="1651"/>
      <c r="AA39" s="1651"/>
      <c r="AB39" s="1653"/>
      <c r="AC39" s="1653"/>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629</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630</v>
      </c>
      <c r="H42" s="689">
        <v>43</v>
      </c>
      <c r="I42" s="1052" t="s">
        <v>571</v>
      </c>
      <c r="J42" s="689" t="s">
        <v>33</v>
      </c>
      <c r="K42" s="689" t="s">
        <v>631</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632</v>
      </c>
      <c r="AF42" s="706"/>
    </row>
    <row r="43" spans="1:116" ht="24.75" customHeight="1">
      <c r="A43" s="714" t="s">
        <v>633</v>
      </c>
      <c r="B43" s="688" t="s">
        <v>31</v>
      </c>
      <c r="C43" s="1039">
        <v>46006</v>
      </c>
      <c r="D43" s="1039" t="s">
        <v>58</v>
      </c>
      <c r="E43" s="1039">
        <v>45936</v>
      </c>
      <c r="F43" s="688" t="s">
        <v>57</v>
      </c>
      <c r="G43" s="688" t="s">
        <v>634</v>
      </c>
      <c r="H43" s="689">
        <v>0</v>
      </c>
      <c r="I43" s="1052" t="s">
        <v>571</v>
      </c>
      <c r="J43" s="689" t="s">
        <v>30</v>
      </c>
      <c r="K43" s="689" t="s">
        <v>631</v>
      </c>
      <c r="L43" s="687" t="s">
        <v>635</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636</v>
      </c>
      <c r="AF43" s="706"/>
    </row>
    <row r="44" spans="1:116" ht="24.75" customHeight="1">
      <c r="A44" s="1376" t="s">
        <v>637</v>
      </c>
      <c r="B44" s="688" t="s">
        <v>31</v>
      </c>
      <c r="C44" s="1379">
        <v>46233</v>
      </c>
      <c r="D44" s="1379" t="s">
        <v>492</v>
      </c>
      <c r="E44" s="1379">
        <v>46169</v>
      </c>
      <c r="F44" s="1448" t="s">
        <v>61</v>
      </c>
      <c r="G44" s="1271" t="s">
        <v>638</v>
      </c>
      <c r="H44" s="1645">
        <v>0</v>
      </c>
      <c r="I44" s="689" t="s">
        <v>571</v>
      </c>
      <c r="J44" s="689" t="s">
        <v>30</v>
      </c>
      <c r="K44" s="1645"/>
      <c r="L44" s="1379" t="s">
        <v>635</v>
      </c>
      <c r="M44" s="689" t="s">
        <v>128</v>
      </c>
      <c r="N44" s="690">
        <v>88403.8</v>
      </c>
      <c r="O44" s="699" t="s">
        <v>128</v>
      </c>
      <c r="P44" s="691" t="s">
        <v>29</v>
      </c>
      <c r="Q44" s="1651">
        <v>46169</v>
      </c>
      <c r="R44" s="716"/>
      <c r="S44" s="1654"/>
      <c r="T44" s="1655"/>
      <c r="U44" s="1651"/>
      <c r="V44" s="1323">
        <v>6992</v>
      </c>
      <c r="W44" s="1222">
        <v>6365</v>
      </c>
      <c r="X44" s="1648">
        <f>SUM(V44-W44)</f>
        <v>627</v>
      </c>
      <c r="Y44" s="364">
        <f t="shared" si="3"/>
        <v>0.91032608695652173</v>
      </c>
      <c r="Z44" s="1220">
        <v>46195</v>
      </c>
      <c r="AA44" s="1220"/>
      <c r="AB44" s="695">
        <v>0</v>
      </c>
      <c r="AC44" s="695">
        <v>0</v>
      </c>
      <c r="AD44" s="1053">
        <v>0</v>
      </c>
      <c r="AE44" s="1239" t="s">
        <v>639</v>
      </c>
    </row>
    <row r="45" spans="1:116" ht="24.75" customHeight="1">
      <c r="A45" s="812" t="s">
        <v>640</v>
      </c>
      <c r="B45" s="688" t="s">
        <v>31</v>
      </c>
      <c r="C45" s="687">
        <v>46142</v>
      </c>
      <c r="D45" s="687" t="s">
        <v>481</v>
      </c>
      <c r="E45" s="687"/>
      <c r="F45" s="688" t="s">
        <v>63</v>
      </c>
      <c r="G45" s="688" t="s">
        <v>641</v>
      </c>
      <c r="H45" s="689">
        <v>0</v>
      </c>
      <c r="I45" s="689" t="s">
        <v>571</v>
      </c>
      <c r="J45" s="689" t="s">
        <v>30</v>
      </c>
      <c r="K45" s="689" t="s">
        <v>631</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642</v>
      </c>
    </row>
    <row r="46" spans="1:116" ht="24.75" customHeight="1">
      <c r="A46" s="1519" t="s">
        <v>643</v>
      </c>
      <c r="B46" s="766" t="s">
        <v>31</v>
      </c>
      <c r="C46" s="737">
        <v>46052</v>
      </c>
      <c r="D46" s="737"/>
      <c r="E46" s="737">
        <v>45866</v>
      </c>
      <c r="F46" s="766" t="s">
        <v>57</v>
      </c>
      <c r="G46" s="766" t="s">
        <v>644</v>
      </c>
      <c r="H46" s="767">
        <v>0</v>
      </c>
      <c r="I46" s="581" t="s">
        <v>571</v>
      </c>
      <c r="J46" s="767" t="s">
        <v>33</v>
      </c>
      <c r="K46" s="767" t="s">
        <v>631</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645</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646</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647</v>
      </c>
      <c r="B50" s="1059" t="s">
        <v>34</v>
      </c>
      <c r="C50" s="1379">
        <v>46191</v>
      </c>
      <c r="D50" s="1378" t="s">
        <v>56</v>
      </c>
      <c r="E50" s="1378">
        <v>46171</v>
      </c>
      <c r="F50" s="1377" t="s">
        <v>55</v>
      </c>
      <c r="G50" s="1251"/>
      <c r="H50" s="1644">
        <v>61</v>
      </c>
      <c r="I50" s="371" t="s">
        <v>631</v>
      </c>
      <c r="J50" s="1055" t="s">
        <v>30</v>
      </c>
      <c r="K50" s="1645"/>
      <c r="L50" s="1378"/>
      <c r="M50" s="371" t="s">
        <v>128</v>
      </c>
      <c r="N50" s="989">
        <v>44936</v>
      </c>
      <c r="O50" s="371" t="s">
        <v>128</v>
      </c>
      <c r="P50" s="705" t="s">
        <v>35</v>
      </c>
      <c r="Q50" s="1646">
        <v>46146</v>
      </c>
      <c r="R50" s="1646"/>
      <c r="S50" s="1646"/>
      <c r="T50" s="1646"/>
      <c r="U50" s="1646"/>
      <c r="V50" s="1647">
        <v>3375</v>
      </c>
      <c r="W50" s="1648"/>
      <c r="X50" s="1648">
        <f>SUM(V50-W50)</f>
        <v>3375</v>
      </c>
      <c r="Y50" s="1238">
        <f>IFERROR($W50/$V50, 0)</f>
        <v>0</v>
      </c>
      <c r="Z50" s="1656"/>
      <c r="AA50" s="1656"/>
      <c r="AB50" s="695">
        <v>0</v>
      </c>
      <c r="AC50" s="695">
        <v>0</v>
      </c>
      <c r="AD50" s="1053">
        <v>0</v>
      </c>
      <c r="AE50" s="1239" t="s">
        <v>648</v>
      </c>
      <c r="AF50" s="725"/>
    </row>
    <row r="51" spans="1:32" ht="24.75" customHeight="1">
      <c r="A51" s="1197" t="s">
        <v>649</v>
      </c>
      <c r="B51" s="1059" t="s">
        <v>34</v>
      </c>
      <c r="C51" s="1379">
        <v>46181</v>
      </c>
      <c r="D51" s="1378" t="s">
        <v>56</v>
      </c>
      <c r="E51" s="1378">
        <v>46171</v>
      </c>
      <c r="F51" s="1377" t="s">
        <v>55</v>
      </c>
      <c r="G51" s="1251"/>
      <c r="H51" s="1644">
        <v>85</v>
      </c>
      <c r="I51" s="371" t="s">
        <v>631</v>
      </c>
      <c r="J51" s="1055" t="s">
        <v>30</v>
      </c>
      <c r="K51" s="1645"/>
      <c r="L51" s="1378"/>
      <c r="M51" s="371" t="s">
        <v>128</v>
      </c>
      <c r="N51" s="989">
        <v>60062</v>
      </c>
      <c r="O51" s="371" t="s">
        <v>128</v>
      </c>
      <c r="P51" s="705" t="s">
        <v>35</v>
      </c>
      <c r="Q51" s="1646">
        <v>46174</v>
      </c>
      <c r="R51" s="1646"/>
      <c r="S51" s="1646"/>
      <c r="T51" s="1646"/>
      <c r="U51" s="1646"/>
      <c r="V51" s="1647">
        <v>4380</v>
      </c>
      <c r="W51" s="1648"/>
      <c r="X51" s="1648">
        <f>SUM(V51-W51)</f>
        <v>4380</v>
      </c>
      <c r="Y51" s="1238">
        <f>IFERROR($W51/$V51, 0)</f>
        <v>0</v>
      </c>
      <c r="Z51" s="1656"/>
      <c r="AA51" s="1656"/>
      <c r="AB51" s="695">
        <v>0</v>
      </c>
      <c r="AC51" s="695">
        <v>0</v>
      </c>
      <c r="AD51" s="1053">
        <v>0</v>
      </c>
      <c r="AE51" s="1239" t="s">
        <v>648</v>
      </c>
      <c r="AF51" s="725"/>
    </row>
    <row r="52" spans="1:32" ht="24.75" customHeight="1">
      <c r="A52" s="1503" t="s">
        <v>650</v>
      </c>
      <c r="B52" s="1059" t="s">
        <v>34</v>
      </c>
      <c r="C52" s="1379">
        <v>46191</v>
      </c>
      <c r="D52" s="1378" t="s">
        <v>56</v>
      </c>
      <c r="E52" s="1378">
        <v>46171</v>
      </c>
      <c r="F52" s="1377" t="s">
        <v>55</v>
      </c>
      <c r="G52" s="1251"/>
      <c r="H52" s="1644">
        <v>86</v>
      </c>
      <c r="I52" s="371" t="s">
        <v>631</v>
      </c>
      <c r="J52" s="1055" t="s">
        <v>30</v>
      </c>
      <c r="K52" s="1645"/>
      <c r="L52" s="1378"/>
      <c r="M52" s="371" t="s">
        <v>128</v>
      </c>
      <c r="N52" s="989">
        <v>64118</v>
      </c>
      <c r="O52" s="371" t="s">
        <v>128</v>
      </c>
      <c r="P52" s="705" t="s">
        <v>35</v>
      </c>
      <c r="Q52" s="1646">
        <v>46174</v>
      </c>
      <c r="R52" s="1646"/>
      <c r="S52" s="1646"/>
      <c r="T52" s="1646"/>
      <c r="U52" s="1646"/>
      <c r="V52" s="1647">
        <v>4753</v>
      </c>
      <c r="W52" s="1648"/>
      <c r="X52" s="1648">
        <f>SUM(V52-W52)</f>
        <v>4753</v>
      </c>
      <c r="Y52" s="1238">
        <f>IFERROR($W52/$V52, 0)</f>
        <v>0</v>
      </c>
      <c r="Z52" s="1656"/>
      <c r="AA52" s="1656"/>
      <c r="AB52" s="695">
        <v>0</v>
      </c>
      <c r="AC52" s="695">
        <v>0</v>
      </c>
      <c r="AD52" s="1053">
        <v>0</v>
      </c>
      <c r="AE52" s="1239" t="s">
        <v>648</v>
      </c>
      <c r="AF52" s="725"/>
    </row>
    <row r="53" spans="1:32" ht="24.75" customHeight="1">
      <c r="A53" s="1503" t="s">
        <v>651</v>
      </c>
      <c r="B53" s="1059" t="s">
        <v>34</v>
      </c>
      <c r="C53" s="1379">
        <v>46191</v>
      </c>
      <c r="D53" s="1378" t="s">
        <v>56</v>
      </c>
      <c r="E53" s="1378">
        <v>46171</v>
      </c>
      <c r="F53" s="1377" t="s">
        <v>55</v>
      </c>
      <c r="G53" s="1251"/>
      <c r="H53" s="1644">
        <v>87</v>
      </c>
      <c r="I53" s="371" t="s">
        <v>631</v>
      </c>
      <c r="J53" s="1055" t="s">
        <v>30</v>
      </c>
      <c r="K53" s="1645"/>
      <c r="L53" s="1378"/>
      <c r="M53" s="371" t="s">
        <v>128</v>
      </c>
      <c r="N53" s="989">
        <v>64040</v>
      </c>
      <c r="O53" s="371" t="s">
        <v>128</v>
      </c>
      <c r="P53" s="705" t="s">
        <v>35</v>
      </c>
      <c r="Q53" s="1646">
        <v>46174</v>
      </c>
      <c r="R53" s="1646"/>
      <c r="S53" s="1646"/>
      <c r="T53" s="1646"/>
      <c r="U53" s="1646"/>
      <c r="V53" s="1647">
        <v>4888</v>
      </c>
      <c r="W53" s="1648"/>
      <c r="X53" s="1648">
        <f>SUM(V53-W53)</f>
        <v>4888</v>
      </c>
      <c r="Y53" s="1238">
        <f>IFERROR($W53/$V53, 0)</f>
        <v>0</v>
      </c>
      <c r="Z53" s="1656"/>
      <c r="AA53" s="1656"/>
      <c r="AB53" s="695">
        <v>0</v>
      </c>
      <c r="AC53" s="695">
        <v>0</v>
      </c>
      <c r="AD53" s="1053">
        <v>0</v>
      </c>
      <c r="AE53" s="1239" t="s">
        <v>648</v>
      </c>
      <c r="AF53" s="725"/>
    </row>
    <row r="54" spans="1:32" ht="24.75" customHeight="1">
      <c r="A54" s="1503" t="s">
        <v>652</v>
      </c>
      <c r="B54" s="1059" t="s">
        <v>34</v>
      </c>
      <c r="C54" s="1379">
        <v>46191</v>
      </c>
      <c r="D54" s="1378" t="s">
        <v>56</v>
      </c>
      <c r="E54" s="1378">
        <v>46163</v>
      </c>
      <c r="F54" s="1377" t="s">
        <v>55</v>
      </c>
      <c r="G54" s="1251" t="s">
        <v>653</v>
      </c>
      <c r="H54" s="1644">
        <v>82</v>
      </c>
      <c r="I54" s="371" t="s">
        <v>631</v>
      </c>
      <c r="J54" s="1055" t="s">
        <v>30</v>
      </c>
      <c r="K54" s="1645"/>
      <c r="L54" s="1378"/>
      <c r="M54" s="371" t="s">
        <v>128</v>
      </c>
      <c r="N54" s="989">
        <v>60234</v>
      </c>
      <c r="O54" s="371" t="s">
        <v>128</v>
      </c>
      <c r="P54" s="705" t="s">
        <v>35</v>
      </c>
      <c r="Q54" s="1646">
        <v>46164</v>
      </c>
      <c r="R54" s="1646"/>
      <c r="S54" s="1646"/>
      <c r="T54" s="1646"/>
      <c r="U54" s="1646"/>
      <c r="V54" s="1647">
        <v>4497</v>
      </c>
      <c r="W54" s="1648"/>
      <c r="X54" s="1648">
        <f>SUM(V54-W54)</f>
        <v>4497</v>
      </c>
      <c r="Y54" s="1238">
        <f>IFERROR($W54/$V54, 0)</f>
        <v>0</v>
      </c>
      <c r="Z54" s="1656"/>
      <c r="AA54" s="1656"/>
      <c r="AB54" s="695">
        <v>0</v>
      </c>
      <c r="AC54" s="695">
        <v>0</v>
      </c>
      <c r="AD54" s="1053">
        <v>0</v>
      </c>
      <c r="AE54" s="1239" t="s">
        <v>648</v>
      </c>
      <c r="AF54" s="725"/>
    </row>
    <row r="55" spans="1:32" ht="24.75" customHeight="1">
      <c r="A55" s="1503" t="s">
        <v>654</v>
      </c>
      <c r="B55" s="1059" t="s">
        <v>34</v>
      </c>
      <c r="C55" s="1379">
        <v>46191</v>
      </c>
      <c r="D55" s="1378" t="s">
        <v>56</v>
      </c>
      <c r="E55" s="1378">
        <v>46171</v>
      </c>
      <c r="F55" s="1377" t="s">
        <v>55</v>
      </c>
      <c r="G55" s="1251"/>
      <c r="H55" s="1644">
        <v>55</v>
      </c>
      <c r="I55" s="371" t="s">
        <v>631</v>
      </c>
      <c r="J55" s="1055" t="s">
        <v>30</v>
      </c>
      <c r="K55" s="1645"/>
      <c r="L55" s="1378"/>
      <c r="M55" s="371" t="s">
        <v>128</v>
      </c>
      <c r="N55" s="989">
        <v>45757.7</v>
      </c>
      <c r="O55" s="371" t="s">
        <v>128</v>
      </c>
      <c r="P55" s="705" t="s">
        <v>35</v>
      </c>
      <c r="Q55" s="1646">
        <v>46174</v>
      </c>
      <c r="R55" s="1646"/>
      <c r="S55" s="1646"/>
      <c r="T55" s="1646"/>
      <c r="U55" s="1646"/>
      <c r="V55" s="1647">
        <v>3537</v>
      </c>
      <c r="W55" s="1648"/>
      <c r="X55" s="1648">
        <f>SUM(V55-W55)</f>
        <v>3537</v>
      </c>
      <c r="Y55" s="1238">
        <f>IFERROR($W55/$V55, 0)</f>
        <v>0</v>
      </c>
      <c r="Z55" s="1656"/>
      <c r="AA55" s="1656"/>
      <c r="AB55" s="695">
        <v>0</v>
      </c>
      <c r="AC55" s="695">
        <v>0</v>
      </c>
      <c r="AD55" s="1053">
        <v>0</v>
      </c>
      <c r="AE55" s="1239" t="s">
        <v>648</v>
      </c>
      <c r="AF55" s="725"/>
    </row>
    <row r="56" spans="1:32" ht="24.75" customHeight="1">
      <c r="A56" s="1503" t="s">
        <v>655</v>
      </c>
      <c r="B56" s="1059" t="s">
        <v>34</v>
      </c>
      <c r="C56" s="1379">
        <v>46191</v>
      </c>
      <c r="D56" s="1378" t="s">
        <v>56</v>
      </c>
      <c r="E56" s="1378">
        <v>46171</v>
      </c>
      <c r="F56" s="1377" t="s">
        <v>55</v>
      </c>
      <c r="G56" s="1251"/>
      <c r="H56" s="1644">
        <v>54</v>
      </c>
      <c r="I56" s="371" t="s">
        <v>631</v>
      </c>
      <c r="J56" s="1055" t="s">
        <v>30</v>
      </c>
      <c r="K56" s="1645"/>
      <c r="L56" s="1378"/>
      <c r="M56" s="371" t="s">
        <v>128</v>
      </c>
      <c r="N56" s="989">
        <v>39903.550000000003</v>
      </c>
      <c r="O56" s="371" t="s">
        <v>128</v>
      </c>
      <c r="P56" s="705" t="s">
        <v>35</v>
      </c>
      <c r="Q56" s="1646">
        <v>46174</v>
      </c>
      <c r="R56" s="1646"/>
      <c r="S56" s="1646"/>
      <c r="T56" s="1646"/>
      <c r="U56" s="1646"/>
      <c r="V56" s="1647">
        <v>3000</v>
      </c>
      <c r="W56" s="1648"/>
      <c r="X56" s="1648">
        <f>SUM(V56-W56)</f>
        <v>3000</v>
      </c>
      <c r="Y56" s="1238">
        <f>IFERROR($W56/$V56, 0)</f>
        <v>0</v>
      </c>
      <c r="Z56" s="1656"/>
      <c r="AA56" s="1656"/>
      <c r="AB56" s="695">
        <v>0</v>
      </c>
      <c r="AC56" s="695">
        <v>0</v>
      </c>
      <c r="AD56" s="1053">
        <v>0</v>
      </c>
      <c r="AE56" s="1239" t="s">
        <v>648</v>
      </c>
      <c r="AF56" s="725"/>
    </row>
    <row r="57" spans="1:32" ht="24.75" customHeight="1">
      <c r="A57" s="1503" t="s">
        <v>656</v>
      </c>
      <c r="B57" s="1059" t="s">
        <v>34</v>
      </c>
      <c r="C57" s="1379">
        <v>46191</v>
      </c>
      <c r="D57" s="1378" t="s">
        <v>56</v>
      </c>
      <c r="E57" s="1378">
        <v>46171</v>
      </c>
      <c r="F57" s="1377" t="s">
        <v>55</v>
      </c>
      <c r="G57" s="1251"/>
      <c r="H57" s="1644">
        <v>78</v>
      </c>
      <c r="I57" s="371" t="s">
        <v>631</v>
      </c>
      <c r="J57" s="1055" t="s">
        <v>30</v>
      </c>
      <c r="K57" s="1645"/>
      <c r="L57" s="1378"/>
      <c r="M57" s="371" t="s">
        <v>128</v>
      </c>
      <c r="N57" s="989">
        <v>58190</v>
      </c>
      <c r="O57" s="371" t="s">
        <v>128</v>
      </c>
      <c r="P57" s="705" t="s">
        <v>35</v>
      </c>
      <c r="Q57" s="1646">
        <v>46174</v>
      </c>
      <c r="R57" s="1646"/>
      <c r="S57" s="1646"/>
      <c r="T57" s="1646"/>
      <c r="U57" s="1646"/>
      <c r="V57" s="1647">
        <v>4283</v>
      </c>
      <c r="W57" s="1648"/>
      <c r="X57" s="1648">
        <f>SUM(V57-W57)</f>
        <v>4283</v>
      </c>
      <c r="Y57" s="1238">
        <f>IFERROR($W57/$V57, 0)</f>
        <v>0</v>
      </c>
      <c r="Z57" s="1656"/>
      <c r="AA57" s="1656"/>
      <c r="AB57" s="695">
        <v>0</v>
      </c>
      <c r="AC57" s="695">
        <v>0</v>
      </c>
      <c r="AD57" s="1053">
        <v>0</v>
      </c>
      <c r="AE57" s="1239" t="s">
        <v>648</v>
      </c>
      <c r="AF57" s="725"/>
    </row>
    <row r="58" spans="1:32" ht="24.75" customHeight="1">
      <c r="A58" s="1503" t="s">
        <v>657</v>
      </c>
      <c r="B58" s="1059" t="s">
        <v>34</v>
      </c>
      <c r="C58" s="1379">
        <v>46191</v>
      </c>
      <c r="D58" s="1378" t="s">
        <v>68</v>
      </c>
      <c r="E58" s="1378">
        <v>46142</v>
      </c>
      <c r="F58" s="1377" t="s">
        <v>55</v>
      </c>
      <c r="G58" s="1251"/>
      <c r="H58" s="1644">
        <v>75</v>
      </c>
      <c r="I58" s="371" t="s">
        <v>631</v>
      </c>
      <c r="J58" s="1055" t="s">
        <v>30</v>
      </c>
      <c r="K58" s="1645"/>
      <c r="L58" s="1378"/>
      <c r="M58" s="371" t="s">
        <v>128</v>
      </c>
      <c r="N58" s="989">
        <v>61026</v>
      </c>
      <c r="O58" s="371" t="s">
        <v>128</v>
      </c>
      <c r="P58" s="705" t="s">
        <v>29</v>
      </c>
      <c r="Q58" s="1646">
        <v>46144</v>
      </c>
      <c r="R58" s="1646"/>
      <c r="S58" s="1646"/>
      <c r="T58" s="1646"/>
      <c r="U58" s="1646"/>
      <c r="V58" s="1647">
        <v>4683</v>
      </c>
      <c r="W58" s="1648">
        <v>851</v>
      </c>
      <c r="X58" s="1648">
        <f>SUM(V58-W58)</f>
        <v>3832</v>
      </c>
      <c r="Y58" s="1238">
        <f>IFERROR($W58/$V58, 0)</f>
        <v>0.18172111894084989</v>
      </c>
      <c r="Z58" s="1646">
        <v>46177</v>
      </c>
      <c r="AA58" s="1646"/>
      <c r="AB58" s="695">
        <v>0</v>
      </c>
      <c r="AC58" s="695">
        <v>0</v>
      </c>
      <c r="AD58" s="1053">
        <v>0</v>
      </c>
      <c r="AE58" s="1239" t="s">
        <v>648</v>
      </c>
      <c r="AF58" s="725"/>
    </row>
    <row r="59" spans="1:32" ht="24.75" customHeight="1">
      <c r="A59" s="1381" t="s">
        <v>658</v>
      </c>
      <c r="B59" s="1059" t="s">
        <v>34</v>
      </c>
      <c r="C59" s="1379">
        <v>46191</v>
      </c>
      <c r="D59" s="1378" t="s">
        <v>56</v>
      </c>
      <c r="E59" s="1378">
        <v>46184</v>
      </c>
      <c r="F59" s="1377" t="s">
        <v>55</v>
      </c>
      <c r="G59" s="1251"/>
      <c r="H59" s="1644">
        <v>77</v>
      </c>
      <c r="I59" s="371" t="s">
        <v>571</v>
      </c>
      <c r="J59" s="1055" t="s">
        <v>30</v>
      </c>
      <c r="K59" s="1645"/>
      <c r="L59" s="1378"/>
      <c r="M59" s="371" t="s">
        <v>128</v>
      </c>
      <c r="N59" s="989">
        <v>52948</v>
      </c>
      <c r="O59" s="371" t="s">
        <v>128</v>
      </c>
      <c r="P59" s="705" t="s">
        <v>29</v>
      </c>
      <c r="Q59" s="1646">
        <v>46185</v>
      </c>
      <c r="R59" s="1646"/>
      <c r="S59" s="1646"/>
      <c r="T59" s="1646"/>
      <c r="U59" s="1646"/>
      <c r="V59" s="1647">
        <v>3957</v>
      </c>
      <c r="W59" s="1648">
        <v>2851</v>
      </c>
      <c r="X59" s="1648">
        <f>SUM(V59-W59)</f>
        <v>1106</v>
      </c>
      <c r="Y59" s="1238">
        <f>IFERROR($W59/$V59, 0)</f>
        <v>0.72049532474096534</v>
      </c>
      <c r="Z59" s="1646">
        <v>46203</v>
      </c>
      <c r="AA59" s="1656"/>
      <c r="AB59" s="695">
        <v>0</v>
      </c>
      <c r="AC59" s="695">
        <v>0</v>
      </c>
      <c r="AD59" s="1053">
        <v>0</v>
      </c>
      <c r="AE59" s="1239" t="s">
        <v>659</v>
      </c>
      <c r="AF59" s="725"/>
    </row>
    <row r="60" spans="1:32" s="706" customFormat="1" ht="24.75" customHeight="1">
      <c r="A60" s="686" t="s">
        <v>660</v>
      </c>
      <c r="B60" s="376" t="s">
        <v>34</v>
      </c>
      <c r="C60" s="1379">
        <v>46181</v>
      </c>
      <c r="D60" s="1377" t="s">
        <v>56</v>
      </c>
      <c r="E60" s="1378">
        <v>46195</v>
      </c>
      <c r="F60" s="1377" t="s">
        <v>55</v>
      </c>
      <c r="G60" s="1251"/>
      <c r="H60" s="1644">
        <v>47</v>
      </c>
      <c r="I60" s="371" t="s">
        <v>571</v>
      </c>
      <c r="J60" s="699" t="s">
        <v>30</v>
      </c>
      <c r="K60" s="1645"/>
      <c r="L60" s="1378"/>
      <c r="M60" s="699" t="s">
        <v>128</v>
      </c>
      <c r="N60" s="703">
        <v>36936</v>
      </c>
      <c r="O60" s="699" t="s">
        <v>128</v>
      </c>
      <c r="P60" s="705" t="s">
        <v>29</v>
      </c>
      <c r="Q60" s="1646">
        <v>46196</v>
      </c>
      <c r="R60" s="1646"/>
      <c r="S60" s="1646"/>
      <c r="T60" s="1646"/>
      <c r="U60" s="1646"/>
      <c r="V60" s="1647">
        <v>2724</v>
      </c>
      <c r="W60" s="1657">
        <v>1896</v>
      </c>
      <c r="X60" s="1648">
        <f>SUM(V60-W60)</f>
        <v>828</v>
      </c>
      <c r="Y60" s="1238">
        <f>IFERROR($W60/$V60, 0)</f>
        <v>0.69603524229074887</v>
      </c>
      <c r="Z60" s="1646">
        <v>46210</v>
      </c>
      <c r="AA60" s="1656"/>
      <c r="AB60" s="695">
        <v>0</v>
      </c>
      <c r="AC60" s="695">
        <v>0</v>
      </c>
      <c r="AD60" s="1053">
        <v>0</v>
      </c>
      <c r="AE60" s="1239" t="s">
        <v>661</v>
      </c>
      <c r="AF60" s="1375"/>
    </row>
    <row r="61" spans="1:32" ht="24.75" customHeight="1">
      <c r="A61" s="714" t="s">
        <v>662</v>
      </c>
      <c r="B61" s="376" t="s">
        <v>34</v>
      </c>
      <c r="C61" s="697">
        <v>46040</v>
      </c>
      <c r="D61" s="698" t="s">
        <v>56</v>
      </c>
      <c r="E61" s="697">
        <v>46125</v>
      </c>
      <c r="F61" s="698" t="s">
        <v>55</v>
      </c>
      <c r="G61" s="698" t="s">
        <v>663</v>
      </c>
      <c r="H61" s="699">
        <v>0</v>
      </c>
      <c r="I61" s="371" t="s">
        <v>571</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664</v>
      </c>
      <c r="AF61" s="725"/>
    </row>
    <row r="62" spans="1:32" ht="24.75" customHeight="1">
      <c r="A62" s="1376" t="s">
        <v>665</v>
      </c>
      <c r="B62" s="376" t="s">
        <v>34</v>
      </c>
      <c r="C62" s="1379">
        <v>46172</v>
      </c>
      <c r="D62" s="1377" t="s">
        <v>56</v>
      </c>
      <c r="E62" s="1378">
        <v>46195</v>
      </c>
      <c r="F62" s="1377" t="s">
        <v>55</v>
      </c>
      <c r="G62" s="1237"/>
      <c r="H62" s="988">
        <v>0</v>
      </c>
      <c r="I62" s="371" t="s">
        <v>571</v>
      </c>
      <c r="J62" s="699" t="s">
        <v>30</v>
      </c>
      <c r="K62" s="1645"/>
      <c r="L62" s="1378"/>
      <c r="M62" s="699" t="s">
        <v>128</v>
      </c>
      <c r="N62" s="703">
        <v>3443</v>
      </c>
      <c r="O62" s="699" t="s">
        <v>128</v>
      </c>
      <c r="P62" s="691" t="s">
        <v>35</v>
      </c>
      <c r="Q62" s="1646">
        <v>46147</v>
      </c>
      <c r="R62" s="1646"/>
      <c r="S62" s="1646"/>
      <c r="T62" s="1646"/>
      <c r="U62" s="1646"/>
      <c r="V62" s="1648">
        <v>224</v>
      </c>
      <c r="W62" s="1648"/>
      <c r="X62" s="1648">
        <f>SUM(V62-W62)</f>
        <v>224</v>
      </c>
      <c r="Y62" s="1238">
        <f>IFERROR($W62/$V62, 0)</f>
        <v>0</v>
      </c>
      <c r="Z62" s="1646"/>
      <c r="AA62" s="1646"/>
      <c r="AB62" s="695">
        <v>0</v>
      </c>
      <c r="AC62" s="695">
        <v>0</v>
      </c>
      <c r="AD62" s="701">
        <v>0</v>
      </c>
      <c r="AE62" s="1239" t="s">
        <v>666</v>
      </c>
      <c r="AF62" s="725"/>
    </row>
    <row r="63" spans="1:32" ht="24.75" customHeight="1">
      <c r="A63" s="1057" t="s">
        <v>667</v>
      </c>
      <c r="B63" s="376" t="s">
        <v>34</v>
      </c>
      <c r="C63" s="359">
        <v>46160</v>
      </c>
      <c r="D63" s="365" t="s">
        <v>74</v>
      </c>
      <c r="E63" s="366"/>
      <c r="F63" s="365"/>
      <c r="G63" s="698"/>
      <c r="H63" s="988">
        <v>107</v>
      </c>
      <c r="I63" s="371" t="s">
        <v>571</v>
      </c>
      <c r="J63" s="740" t="s">
        <v>33</v>
      </c>
      <c r="K63" s="984" t="s">
        <v>668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669</v>
      </c>
      <c r="AF63" s="725"/>
    </row>
    <row r="64" spans="1:32" ht="24.75" customHeight="1">
      <c r="A64" s="1376" t="s">
        <v>670</v>
      </c>
      <c r="B64" s="1406" t="s">
        <v>34</v>
      </c>
      <c r="C64" s="1379">
        <v>46233</v>
      </c>
      <c r="D64" s="1377" t="s">
        <v>74</v>
      </c>
      <c r="E64" s="1378">
        <v>46212</v>
      </c>
      <c r="F64" s="1377" t="s">
        <v>55</v>
      </c>
      <c r="G64" s="1237"/>
      <c r="H64" s="1177">
        <v>88</v>
      </c>
      <c r="I64" s="1258" t="s">
        <v>571</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671</v>
      </c>
      <c r="AF64" s="725"/>
    </row>
    <row r="65" spans="1:32" ht="24.75" customHeight="1">
      <c r="A65" s="1054" t="s">
        <v>672</v>
      </c>
      <c r="B65" s="376" t="s">
        <v>37</v>
      </c>
      <c r="C65" s="1379">
        <v>46172</v>
      </c>
      <c r="D65" s="698" t="s">
        <v>66</v>
      </c>
      <c r="E65" s="1236">
        <v>46196</v>
      </c>
      <c r="F65" s="1235" t="s">
        <v>53</v>
      </c>
      <c r="G65" s="1237"/>
      <c r="H65" s="988">
        <v>0</v>
      </c>
      <c r="I65" s="371" t="s">
        <v>571</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673</v>
      </c>
      <c r="B66" s="376" t="s">
        <v>37</v>
      </c>
      <c r="C66" s="687">
        <v>46081</v>
      </c>
      <c r="D66" s="698" t="s">
        <v>54</v>
      </c>
      <c r="E66" s="697">
        <v>46038</v>
      </c>
      <c r="F66" s="698" t="s">
        <v>53</v>
      </c>
      <c r="G66" s="698" t="s">
        <v>674</v>
      </c>
      <c r="H66" s="699">
        <v>88</v>
      </c>
      <c r="I66" s="371" t="s">
        <v>571</v>
      </c>
      <c r="J66" s="744" t="s">
        <v>33</v>
      </c>
      <c r="K66" s="689" t="s">
        <v>551</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675</v>
      </c>
      <c r="AF66" s="725"/>
    </row>
    <row r="67" spans="1:32" ht="24.75" customHeight="1">
      <c r="A67" s="739" t="s">
        <v>676</v>
      </c>
      <c r="B67" s="310" t="s">
        <v>37</v>
      </c>
      <c r="C67" s="687">
        <v>46081</v>
      </c>
      <c r="D67" s="698" t="s">
        <v>54</v>
      </c>
      <c r="E67" s="697">
        <v>46055</v>
      </c>
      <c r="F67" s="698" t="s">
        <v>53</v>
      </c>
      <c r="G67" s="698" t="s">
        <v>677</v>
      </c>
      <c r="H67" s="699">
        <v>86</v>
      </c>
      <c r="I67" s="371" t="s">
        <v>571</v>
      </c>
      <c r="J67" s="744" t="s">
        <v>33</v>
      </c>
      <c r="K67" s="689" t="s">
        <v>551</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678</v>
      </c>
      <c r="AF67" s="725"/>
    </row>
    <row r="68" spans="1:32" ht="24.75" customHeight="1">
      <c r="A68" s="766" t="s">
        <v>679</v>
      </c>
      <c r="B68" s="757" t="s">
        <v>37</v>
      </c>
      <c r="C68" s="779">
        <v>46171</v>
      </c>
      <c r="D68" s="698" t="s">
        <v>54</v>
      </c>
      <c r="E68" s="697">
        <v>46043</v>
      </c>
      <c r="F68" s="698" t="s">
        <v>53</v>
      </c>
      <c r="G68" s="698" t="s">
        <v>680</v>
      </c>
      <c r="H68" s="699">
        <v>26</v>
      </c>
      <c r="I68" s="371" t="s">
        <v>571</v>
      </c>
      <c r="J68" s="744" t="s">
        <v>33</v>
      </c>
      <c r="K68" s="689" t="s">
        <v>551</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681</v>
      </c>
      <c r="AF68" s="725"/>
    </row>
    <row r="69" spans="1:32" ht="24.75" customHeight="1">
      <c r="A69" s="1376" t="s">
        <v>682</v>
      </c>
      <c r="B69" s="757" t="s">
        <v>37</v>
      </c>
      <c r="C69" s="1379">
        <v>46242</v>
      </c>
      <c r="D69" s="1377"/>
      <c r="E69" s="1378"/>
      <c r="F69" s="1377"/>
      <c r="G69" s="1237"/>
      <c r="H69" s="1644">
        <v>77</v>
      </c>
      <c r="I69" s="1258" t="s">
        <v>571</v>
      </c>
      <c r="J69" s="1259" t="s">
        <v>30</v>
      </c>
      <c r="K69" s="1645"/>
      <c r="L69" s="1378"/>
      <c r="M69" s="1177" t="s">
        <v>128</v>
      </c>
      <c r="N69" s="1658">
        <v>70699.5</v>
      </c>
      <c r="O69" s="1178" t="s">
        <v>128</v>
      </c>
      <c r="P69" s="1334" t="s">
        <v>32</v>
      </c>
      <c r="Q69" s="1646"/>
      <c r="R69" s="1646"/>
      <c r="S69" s="1646"/>
      <c r="T69" s="1646"/>
      <c r="U69" s="1646"/>
      <c r="V69" s="1647">
        <v>5471</v>
      </c>
      <c r="W69" s="1648"/>
      <c r="X69" s="1648">
        <f>SUM(V69-W69)</f>
        <v>5471</v>
      </c>
      <c r="Y69" s="1238">
        <f>IFERROR($W69/$V69, 0)</f>
        <v>0</v>
      </c>
      <c r="Z69" s="1646"/>
      <c r="AA69" s="1361"/>
      <c r="AB69" s="813">
        <v>0</v>
      </c>
      <c r="AC69" s="816">
        <v>0</v>
      </c>
      <c r="AD69" s="732">
        <v>0</v>
      </c>
      <c r="AE69" s="1239" t="s">
        <v>683</v>
      </c>
      <c r="AF69" s="725"/>
    </row>
    <row r="70" spans="1:32" ht="24.75" customHeight="1">
      <c r="A70" s="1376" t="s">
        <v>684</v>
      </c>
      <c r="B70" s="1179" t="s">
        <v>37</v>
      </c>
      <c r="C70" s="1379">
        <v>46208</v>
      </c>
      <c r="D70" s="1377"/>
      <c r="E70" s="1378"/>
      <c r="F70" s="1377"/>
      <c r="G70" s="1237"/>
      <c r="H70" s="1644">
        <v>56</v>
      </c>
      <c r="I70" s="1258" t="s">
        <v>571</v>
      </c>
      <c r="J70" s="1259" t="s">
        <v>30</v>
      </c>
      <c r="K70" s="1645"/>
      <c r="L70" s="1378"/>
      <c r="M70" s="1177" t="s">
        <v>128</v>
      </c>
      <c r="N70" s="1658">
        <v>38720</v>
      </c>
      <c r="O70" s="1178" t="s">
        <v>128</v>
      </c>
      <c r="P70" s="1334" t="s">
        <v>32</v>
      </c>
      <c r="Q70" s="1646"/>
      <c r="R70" s="1646"/>
      <c r="S70" s="1646"/>
      <c r="T70" s="1646"/>
      <c r="U70" s="1646"/>
      <c r="V70" s="1647">
        <v>3134</v>
      </c>
      <c r="W70" s="1648"/>
      <c r="X70" s="1648">
        <f>SUM(V70-W70)</f>
        <v>3134</v>
      </c>
      <c r="Y70" s="1238">
        <f>IFERROR($W70/$V70, 0)</f>
        <v>0</v>
      </c>
      <c r="Z70" s="1659"/>
      <c r="AA70" s="1660"/>
      <c r="AB70" s="813">
        <v>0</v>
      </c>
      <c r="AC70" s="816">
        <v>0</v>
      </c>
      <c r="AD70" s="732">
        <v>0</v>
      </c>
      <c r="AE70" s="1239" t="s">
        <v>685</v>
      </c>
      <c r="AF70" s="725"/>
    </row>
    <row r="71" spans="1:32" ht="24.75" customHeight="1">
      <c r="A71" s="1376" t="s">
        <v>686</v>
      </c>
      <c r="B71" s="1179" t="s">
        <v>37</v>
      </c>
      <c r="C71" s="1379">
        <v>46229</v>
      </c>
      <c r="D71" s="1377"/>
      <c r="E71" s="1378"/>
      <c r="F71" s="1377"/>
      <c r="G71" s="1237"/>
      <c r="H71" s="1644">
        <v>80</v>
      </c>
      <c r="I71" s="1258" t="s">
        <v>571</v>
      </c>
      <c r="J71" s="1259" t="s">
        <v>30</v>
      </c>
      <c r="K71" s="1645"/>
      <c r="L71" s="1378"/>
      <c r="M71" s="1177" t="s">
        <v>128</v>
      </c>
      <c r="N71" s="1408">
        <v>77657.7</v>
      </c>
      <c r="O71" s="1178" t="s">
        <v>128</v>
      </c>
      <c r="P71" s="1334" t="s">
        <v>32</v>
      </c>
      <c r="Q71" s="1646"/>
      <c r="R71" s="1646"/>
      <c r="S71" s="1646"/>
      <c r="T71" s="1646"/>
      <c r="U71" s="1646"/>
      <c r="V71" s="1647">
        <v>6243</v>
      </c>
      <c r="W71" s="1648"/>
      <c r="X71" s="1648">
        <f>SUM(V71-W71)</f>
        <v>6243</v>
      </c>
      <c r="Y71" s="1238">
        <f>IFERROR($W71/$V71, 0)</f>
        <v>0</v>
      </c>
      <c r="Z71" s="1646"/>
      <c r="AA71" s="1361"/>
      <c r="AB71" s="1332">
        <v>0</v>
      </c>
      <c r="AC71" s="1505">
        <v>0</v>
      </c>
      <c r="AD71" s="1413">
        <v>0</v>
      </c>
      <c r="AE71" s="1239" t="s">
        <v>671</v>
      </c>
      <c r="AF71" s="725"/>
    </row>
    <row r="72" spans="1:32" ht="24.75" customHeight="1">
      <c r="A72" s="1376" t="s">
        <v>687</v>
      </c>
      <c r="B72" s="1179" t="s">
        <v>37</v>
      </c>
      <c r="C72" s="1379">
        <v>46229</v>
      </c>
      <c r="D72" s="1377"/>
      <c r="E72" s="1378"/>
      <c r="F72" s="1377"/>
      <c r="G72" s="1237"/>
      <c r="H72" s="1644">
        <v>82</v>
      </c>
      <c r="I72" s="1258" t="s">
        <v>571</v>
      </c>
      <c r="J72" s="1259" t="s">
        <v>30</v>
      </c>
      <c r="K72" s="1645"/>
      <c r="L72" s="1378"/>
      <c r="M72" s="1177" t="s">
        <v>128</v>
      </c>
      <c r="N72" s="1408">
        <v>85513</v>
      </c>
      <c r="O72" s="1178" t="s">
        <v>128</v>
      </c>
      <c r="P72" s="1334" t="s">
        <v>32</v>
      </c>
      <c r="Q72" s="1646"/>
      <c r="R72" s="1646"/>
      <c r="S72" s="1646"/>
      <c r="T72" s="1646"/>
      <c r="U72" s="1646"/>
      <c r="V72" s="1647">
        <v>6678</v>
      </c>
      <c r="W72" s="1648"/>
      <c r="X72" s="1648">
        <f>SUM(V72-W72)</f>
        <v>6678</v>
      </c>
      <c r="Y72" s="1212">
        <f>IFERROR($W72/$V72, 0)</f>
        <v>0</v>
      </c>
      <c r="Z72" s="1660"/>
      <c r="AA72" s="1552"/>
      <c r="AB72" s="1332">
        <v>0</v>
      </c>
      <c r="AC72" s="1505">
        <v>0</v>
      </c>
      <c r="AD72" s="1413">
        <v>0</v>
      </c>
      <c r="AE72" s="1239" t="s">
        <v>671</v>
      </c>
      <c r="AF72" s="725"/>
    </row>
    <row r="73" spans="1:32" ht="24.75" customHeight="1">
      <c r="A73" s="1376" t="s">
        <v>688</v>
      </c>
      <c r="B73" s="1179" t="s">
        <v>37</v>
      </c>
      <c r="C73" s="1379">
        <v>46227</v>
      </c>
      <c r="D73" s="1377"/>
      <c r="E73" s="1378"/>
      <c r="F73" s="1377"/>
      <c r="G73" s="1237"/>
      <c r="H73" s="1644">
        <v>0</v>
      </c>
      <c r="I73" s="1258" t="s">
        <v>571</v>
      </c>
      <c r="J73" s="1259" t="s">
        <v>30</v>
      </c>
      <c r="K73" s="1645"/>
      <c r="L73" s="1378"/>
      <c r="M73" s="1177" t="s">
        <v>128</v>
      </c>
      <c r="N73" s="1658">
        <v>25174.45</v>
      </c>
      <c r="O73" s="1178" t="s">
        <v>128</v>
      </c>
      <c r="P73" s="1334" t="s">
        <v>32</v>
      </c>
      <c r="Q73" s="1646"/>
      <c r="R73" s="1646"/>
      <c r="S73" s="1646"/>
      <c r="T73" s="1646"/>
      <c r="U73" s="1646"/>
      <c r="V73" s="1647">
        <v>2721</v>
      </c>
      <c r="W73" s="1648"/>
      <c r="X73" s="1648">
        <f>SUM(V73-W73)</f>
        <v>2721</v>
      </c>
      <c r="Y73" s="1212">
        <f>IFERROR($W73/$V73, 0)</f>
        <v>0</v>
      </c>
      <c r="Z73" s="1660"/>
      <c r="AA73" s="1617"/>
      <c r="AB73" s="813">
        <v>0</v>
      </c>
      <c r="AC73" s="816">
        <v>0</v>
      </c>
      <c r="AD73" s="732">
        <v>0</v>
      </c>
      <c r="AE73" s="1239" t="s">
        <v>689</v>
      </c>
      <c r="AF73" s="725"/>
    </row>
    <row r="74" spans="1:32" ht="24.75" customHeight="1">
      <c r="A74" s="1398" t="s">
        <v>690</v>
      </c>
      <c r="B74" s="1382" t="s">
        <v>37</v>
      </c>
      <c r="C74" s="697">
        <v>46203</v>
      </c>
      <c r="D74" s="1377" t="s">
        <v>66</v>
      </c>
      <c r="E74" s="1378">
        <v>46171</v>
      </c>
      <c r="F74" s="1377" t="s">
        <v>53</v>
      </c>
      <c r="G74" s="1237"/>
      <c r="H74" s="1644">
        <v>53</v>
      </c>
      <c r="I74" s="1258" t="s">
        <v>571</v>
      </c>
      <c r="J74" s="1259" t="s">
        <v>30</v>
      </c>
      <c r="K74" s="1358"/>
      <c r="L74" s="1236"/>
      <c r="M74" s="1177" t="s">
        <v>128</v>
      </c>
      <c r="N74" s="1359">
        <v>56455</v>
      </c>
      <c r="O74" s="1178" t="s">
        <v>128</v>
      </c>
      <c r="P74" s="1554" t="s">
        <v>29</v>
      </c>
      <c r="Q74" s="1646">
        <v>46174</v>
      </c>
      <c r="R74" s="1646"/>
      <c r="S74" s="1646"/>
      <c r="T74" s="1646"/>
      <c r="U74" s="1646"/>
      <c r="V74" s="1647">
        <v>4814</v>
      </c>
      <c r="W74" s="1648">
        <v>4660</v>
      </c>
      <c r="X74" s="1648">
        <f>SUM(V74-W74)</f>
        <v>154</v>
      </c>
      <c r="Y74" s="1618">
        <f>IFERROR($W74/$V74, 0)</f>
        <v>0.96800997091815533</v>
      </c>
      <c r="Z74" s="1661">
        <v>46184</v>
      </c>
      <c r="AA74" s="1661"/>
      <c r="AB74" s="926">
        <v>0</v>
      </c>
      <c r="AC74" s="733">
        <v>0</v>
      </c>
      <c r="AD74" s="732">
        <v>0</v>
      </c>
      <c r="AE74" s="1239" t="s">
        <v>691</v>
      </c>
      <c r="AF74" s="725"/>
    </row>
    <row r="75" spans="1:32" ht="24.75" customHeight="1">
      <c r="A75" s="1381" t="s">
        <v>692</v>
      </c>
      <c r="B75" s="1382" t="s">
        <v>37</v>
      </c>
      <c r="C75" s="697">
        <v>46203</v>
      </c>
      <c r="D75" s="1377" t="s">
        <v>66</v>
      </c>
      <c r="E75" s="1378">
        <v>46141</v>
      </c>
      <c r="F75" s="1377" t="s">
        <v>53</v>
      </c>
      <c r="G75" s="1237"/>
      <c r="H75" s="1644">
        <v>74</v>
      </c>
      <c r="I75" s="1258" t="s">
        <v>571</v>
      </c>
      <c r="J75" s="1259" t="s">
        <v>30</v>
      </c>
      <c r="K75" s="1645"/>
      <c r="L75" s="1378"/>
      <c r="M75" s="1177" t="s">
        <v>128</v>
      </c>
      <c r="N75" s="1359">
        <v>92274</v>
      </c>
      <c r="O75" s="1178" t="s">
        <v>128</v>
      </c>
      <c r="P75" s="1334" t="s">
        <v>29</v>
      </c>
      <c r="Q75" s="1646">
        <v>46142</v>
      </c>
      <c r="R75" s="1646"/>
      <c r="S75" s="1646"/>
      <c r="T75" s="1646"/>
      <c r="U75" s="1646"/>
      <c r="V75" s="1647">
        <v>8145</v>
      </c>
      <c r="W75" s="1648">
        <v>7162</v>
      </c>
      <c r="X75" s="1648">
        <f>SUM(V75-W75)</f>
        <v>983</v>
      </c>
      <c r="Y75" s="1238">
        <f>IFERROR($W75/$V75, 0)</f>
        <v>0.87931246163290366</v>
      </c>
      <c r="Z75" s="1646">
        <v>46149</v>
      </c>
      <c r="AA75" s="1646"/>
      <c r="AB75" s="695">
        <v>0</v>
      </c>
      <c r="AC75" s="695">
        <v>0</v>
      </c>
      <c r="AD75" s="701">
        <v>0</v>
      </c>
      <c r="AE75" s="1239" t="s">
        <v>693</v>
      </c>
      <c r="AF75" s="725"/>
    </row>
    <row r="76" spans="1:32" ht="24.75" customHeight="1">
      <c r="A76" s="1376" t="s">
        <v>694</v>
      </c>
      <c r="B76" s="1382" t="s">
        <v>37</v>
      </c>
      <c r="C76" s="1379">
        <v>46254</v>
      </c>
      <c r="D76" s="1377"/>
      <c r="E76" s="1378"/>
      <c r="F76" s="1377"/>
      <c r="G76" s="1237"/>
      <c r="H76" s="1644">
        <v>56</v>
      </c>
      <c r="I76" s="1258" t="s">
        <v>571</v>
      </c>
      <c r="J76" s="1259" t="s">
        <v>30</v>
      </c>
      <c r="K76" s="1645"/>
      <c r="L76" s="1378"/>
      <c r="M76" s="1644" t="s">
        <v>128</v>
      </c>
      <c r="N76" s="1658">
        <v>55008</v>
      </c>
      <c r="O76" s="1178" t="s">
        <v>128</v>
      </c>
      <c r="P76" s="1334" t="s">
        <v>32</v>
      </c>
      <c r="Q76" s="1646"/>
      <c r="R76" s="1646"/>
      <c r="S76" s="1646"/>
      <c r="T76" s="1646"/>
      <c r="U76" s="1646"/>
      <c r="V76" s="1647">
        <v>4625</v>
      </c>
      <c r="W76" s="1648"/>
      <c r="X76" s="1648">
        <f>SUM(V76-W76)</f>
        <v>4625</v>
      </c>
      <c r="Y76" s="1238">
        <f>IFERROR($W76/$V76, 0)</f>
        <v>0</v>
      </c>
      <c r="Z76" s="1646"/>
      <c r="AA76" s="1361"/>
      <c r="AB76" s="1189">
        <v>0</v>
      </c>
      <c r="AC76" s="1189">
        <v>0</v>
      </c>
      <c r="AD76" s="1223">
        <v>0</v>
      </c>
      <c r="AE76" s="1612" t="s">
        <v>695</v>
      </c>
      <c r="AF76" s="725"/>
    </row>
    <row r="77" spans="1:32" ht="24.75" customHeight="1">
      <c r="A77" s="1376" t="s">
        <v>696</v>
      </c>
      <c r="B77" s="1382" t="s">
        <v>37</v>
      </c>
      <c r="C77" s="1379">
        <v>46215</v>
      </c>
      <c r="D77" s="1377"/>
      <c r="E77" s="1378"/>
      <c r="F77" s="1377"/>
      <c r="G77" s="1237"/>
      <c r="H77" s="1644">
        <v>48</v>
      </c>
      <c r="I77" s="1258" t="s">
        <v>571</v>
      </c>
      <c r="J77" s="1259" t="s">
        <v>30</v>
      </c>
      <c r="K77" s="1645"/>
      <c r="L77" s="1378"/>
      <c r="M77" s="1177" t="s">
        <v>128</v>
      </c>
      <c r="N77" s="1359">
        <v>50669</v>
      </c>
      <c r="O77" s="1178" t="s">
        <v>128</v>
      </c>
      <c r="P77" s="1334" t="s">
        <v>32</v>
      </c>
      <c r="Q77" s="1646"/>
      <c r="R77" s="1646"/>
      <c r="S77" s="1646"/>
      <c r="T77" s="1646"/>
      <c r="U77" s="1646"/>
      <c r="V77" s="1647">
        <v>3600</v>
      </c>
      <c r="W77" s="1648"/>
      <c r="X77" s="1648">
        <f>SUM(V77-W77)</f>
        <v>3600</v>
      </c>
      <c r="Y77" s="1238">
        <f>IFERROR($W77/$V77, 0)</f>
        <v>0</v>
      </c>
      <c r="Z77" s="1646"/>
      <c r="AA77" s="1646"/>
      <c r="AB77" s="695">
        <v>0</v>
      </c>
      <c r="AC77" s="695">
        <v>0</v>
      </c>
      <c r="AD77" s="701">
        <v>0</v>
      </c>
      <c r="AE77" s="1239" t="s">
        <v>697</v>
      </c>
      <c r="AF77" s="725"/>
    </row>
    <row r="78" spans="1:32" ht="24.75" customHeight="1">
      <c r="A78" s="1376" t="s">
        <v>698</v>
      </c>
      <c r="B78" s="1382" t="s">
        <v>37</v>
      </c>
      <c r="C78" s="697">
        <v>46203</v>
      </c>
      <c r="D78" s="1377" t="s">
        <v>66</v>
      </c>
      <c r="E78" s="1378">
        <v>46156</v>
      </c>
      <c r="F78" s="1377" t="s">
        <v>53</v>
      </c>
      <c r="G78" s="1237"/>
      <c r="H78" s="1644">
        <v>69</v>
      </c>
      <c r="I78" s="1258" t="s">
        <v>571</v>
      </c>
      <c r="J78" s="1259" t="s">
        <v>30</v>
      </c>
      <c r="K78" s="1645"/>
      <c r="L78" s="1378"/>
      <c r="M78" s="1177" t="s">
        <v>128</v>
      </c>
      <c r="N78" s="415">
        <v>72896</v>
      </c>
      <c r="O78" s="1178" t="s">
        <v>128</v>
      </c>
      <c r="P78" s="1334" t="s">
        <v>29</v>
      </c>
      <c r="Q78" s="1646">
        <v>46157</v>
      </c>
      <c r="R78" s="1646"/>
      <c r="S78" s="1646"/>
      <c r="T78" s="1646"/>
      <c r="U78" s="1646"/>
      <c r="V78" s="1647">
        <v>6189</v>
      </c>
      <c r="W78" s="1648">
        <v>6050</v>
      </c>
      <c r="X78" s="1648">
        <f>SUM(V78-W78)</f>
        <v>139</v>
      </c>
      <c r="Y78" s="1238">
        <f>IFERROR($W78/$V78, 0)</f>
        <v>0.97754079819033768</v>
      </c>
      <c r="Z78" s="1646">
        <v>46169</v>
      </c>
      <c r="AA78" s="1646"/>
      <c r="AB78" s="1189">
        <v>0</v>
      </c>
      <c r="AC78" s="1189">
        <v>0</v>
      </c>
      <c r="AD78" s="1223">
        <v>0</v>
      </c>
      <c r="AE78" s="1239" t="s">
        <v>699</v>
      </c>
      <c r="AF78" s="725"/>
    </row>
    <row r="79" spans="1:32" ht="24.75" customHeight="1">
      <c r="A79" s="1407" t="s">
        <v>700</v>
      </c>
      <c r="B79" s="1382" t="s">
        <v>37</v>
      </c>
      <c r="C79" s="697">
        <v>46203</v>
      </c>
      <c r="D79" s="1377" t="s">
        <v>66</v>
      </c>
      <c r="E79" s="1378">
        <v>46169</v>
      </c>
      <c r="F79" s="1377" t="s">
        <v>53</v>
      </c>
      <c r="G79" s="1237"/>
      <c r="H79" s="1644">
        <v>60</v>
      </c>
      <c r="I79" s="1258" t="s">
        <v>571</v>
      </c>
      <c r="J79" s="1259" t="s">
        <v>30</v>
      </c>
      <c r="K79" s="1645"/>
      <c r="L79" s="1378"/>
      <c r="M79" s="1177" t="s">
        <v>128</v>
      </c>
      <c r="N79" s="415">
        <v>70151.5</v>
      </c>
      <c r="O79" s="1178" t="s">
        <v>128</v>
      </c>
      <c r="P79" s="1334" t="s">
        <v>35</v>
      </c>
      <c r="Q79" s="1646">
        <v>46170</v>
      </c>
      <c r="R79" s="1646"/>
      <c r="S79" s="1646"/>
      <c r="T79" s="1646"/>
      <c r="U79" s="1646"/>
      <c r="V79" s="1647">
        <v>5673</v>
      </c>
      <c r="W79" s="1648">
        <v>5183</v>
      </c>
      <c r="X79" s="1648">
        <f>SUM(V79-W79)</f>
        <v>490</v>
      </c>
      <c r="Y79" s="1238">
        <f>IFERROR($W79/$V79, 0)</f>
        <v>0.91362594747047421</v>
      </c>
      <c r="Z79" s="1646">
        <v>46197</v>
      </c>
      <c r="AA79" s="1646"/>
      <c r="AB79" s="1189">
        <v>0</v>
      </c>
      <c r="AC79" s="1189">
        <v>0</v>
      </c>
      <c r="AD79" s="1223">
        <v>0</v>
      </c>
      <c r="AE79" s="1239" t="s">
        <v>699</v>
      </c>
      <c r="AF79" s="725"/>
    </row>
    <row r="80" spans="1:32" ht="24.75" customHeight="1">
      <c r="A80" s="1407" t="s">
        <v>701</v>
      </c>
      <c r="B80" s="1382" t="s">
        <v>37</v>
      </c>
      <c r="C80" s="697">
        <v>46203</v>
      </c>
      <c r="D80" s="1377" t="s">
        <v>66</v>
      </c>
      <c r="E80" s="1378">
        <v>46169</v>
      </c>
      <c r="F80" s="1377" t="s">
        <v>53</v>
      </c>
      <c r="G80" s="1237"/>
      <c r="H80" s="1644">
        <v>70</v>
      </c>
      <c r="I80" s="1258" t="s">
        <v>571</v>
      </c>
      <c r="J80" s="1259" t="s">
        <v>30</v>
      </c>
      <c r="K80" s="1645"/>
      <c r="L80" s="1378"/>
      <c r="M80" s="1177" t="s">
        <v>128</v>
      </c>
      <c r="N80" s="415">
        <v>65362</v>
      </c>
      <c r="O80" s="1178" t="s">
        <v>128</v>
      </c>
      <c r="P80" s="1334" t="s">
        <v>29</v>
      </c>
      <c r="Q80" s="1646">
        <v>46170</v>
      </c>
      <c r="R80" s="1646"/>
      <c r="S80" s="1646"/>
      <c r="T80" s="1646"/>
      <c r="U80" s="1646"/>
      <c r="V80" s="1647">
        <v>5460</v>
      </c>
      <c r="W80" s="1648">
        <v>4013</v>
      </c>
      <c r="X80" s="1648">
        <f>SUM(V80-W80)</f>
        <v>1447</v>
      </c>
      <c r="Y80" s="1238">
        <f>IFERROR($W80/$V80, 0)</f>
        <v>0.73498168498168504</v>
      </c>
      <c r="Z80" s="1646">
        <v>46189</v>
      </c>
      <c r="AA80" s="1646"/>
      <c r="AB80" s="1189">
        <v>0</v>
      </c>
      <c r="AC80" s="1189">
        <v>0</v>
      </c>
      <c r="AD80" s="1223">
        <v>0</v>
      </c>
      <c r="AE80" s="1239" t="s">
        <v>699</v>
      </c>
      <c r="AF80" s="725"/>
    </row>
    <row r="81" spans="1:32" ht="24.75" customHeight="1">
      <c r="A81" s="1380" t="s">
        <v>702</v>
      </c>
      <c r="B81" s="1382" t="s">
        <v>37</v>
      </c>
      <c r="C81" s="697">
        <v>46203</v>
      </c>
      <c r="D81" s="1235"/>
      <c r="E81" s="1236"/>
      <c r="F81" s="1235"/>
      <c r="G81" s="1237"/>
      <c r="H81" s="1364">
        <v>79</v>
      </c>
      <c r="I81" s="1258" t="s">
        <v>571</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703</v>
      </c>
      <c r="AF81" s="725"/>
    </row>
    <row r="82" spans="1:32" ht="24.75" customHeight="1">
      <c r="A82" s="1376" t="s">
        <v>704</v>
      </c>
      <c r="B82" s="1382" t="s">
        <v>37</v>
      </c>
      <c r="C82" s="1379">
        <v>46215</v>
      </c>
      <c r="D82" s="1377"/>
      <c r="E82" s="1378"/>
      <c r="F82" s="1377"/>
      <c r="G82" s="1237"/>
      <c r="H82" s="1644">
        <v>90</v>
      </c>
      <c r="I82" s="1258" t="s">
        <v>571</v>
      </c>
      <c r="J82" s="1259" t="s">
        <v>30</v>
      </c>
      <c r="K82" s="1645"/>
      <c r="L82" s="1378"/>
      <c r="M82" s="1177" t="s">
        <v>128</v>
      </c>
      <c r="N82" s="1359">
        <v>90888</v>
      </c>
      <c r="O82" s="1178" t="s">
        <v>128</v>
      </c>
      <c r="P82" s="1334" t="s">
        <v>32</v>
      </c>
      <c r="Q82" s="1646"/>
      <c r="R82" s="1646"/>
      <c r="S82" s="1646"/>
      <c r="T82" s="1646"/>
      <c r="U82" s="1646"/>
      <c r="V82" s="1647">
        <v>7881</v>
      </c>
      <c r="W82" s="1648"/>
      <c r="X82" s="1648">
        <f>SUM(V82-W82)</f>
        <v>7881</v>
      </c>
      <c r="Y82" s="1238">
        <f>IFERROR($W82/$V82, 0)</f>
        <v>0</v>
      </c>
      <c r="Z82" s="1646"/>
      <c r="AA82" s="1646"/>
      <c r="AB82" s="695">
        <v>0</v>
      </c>
      <c r="AC82" s="695">
        <v>0</v>
      </c>
      <c r="AD82" s="701">
        <v>0</v>
      </c>
      <c r="AE82" s="1239" t="s">
        <v>697</v>
      </c>
      <c r="AF82" s="725"/>
    </row>
    <row r="83" spans="1:32" ht="24.75" customHeight="1">
      <c r="A83" s="1380" t="s">
        <v>705</v>
      </c>
      <c r="B83" s="1382" t="s">
        <v>37</v>
      </c>
      <c r="C83" s="697">
        <v>46203</v>
      </c>
      <c r="D83" s="1235" t="s">
        <v>66</v>
      </c>
      <c r="E83" s="1236">
        <v>46156</v>
      </c>
      <c r="F83" s="1235" t="s">
        <v>53</v>
      </c>
      <c r="G83" s="1237"/>
      <c r="H83" s="1364">
        <v>71</v>
      </c>
      <c r="I83" s="1258" t="s">
        <v>571</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703</v>
      </c>
      <c r="AF83" s="725"/>
    </row>
    <row r="84" spans="1:32" ht="24.75" customHeight="1">
      <c r="A84" s="1559" t="s">
        <v>706</v>
      </c>
      <c r="B84" s="1560" t="s">
        <v>37</v>
      </c>
      <c r="C84" s="697">
        <v>46203</v>
      </c>
      <c r="D84" s="357" t="s">
        <v>66</v>
      </c>
      <c r="E84" s="359">
        <v>46171</v>
      </c>
      <c r="F84" s="357" t="s">
        <v>53</v>
      </c>
      <c r="G84" s="1271"/>
      <c r="H84" s="361">
        <v>71</v>
      </c>
      <c r="I84" s="1230" t="s">
        <v>571</v>
      </c>
      <c r="J84" s="1561" t="s">
        <v>30</v>
      </c>
      <c r="K84" s="1219"/>
      <c r="L84" s="359" t="s">
        <v>635</v>
      </c>
      <c r="M84" s="1219" t="s">
        <v>128</v>
      </c>
      <c r="N84" s="414">
        <v>68762</v>
      </c>
      <c r="O84" s="1288" t="s">
        <v>128</v>
      </c>
      <c r="P84" s="1554" t="s">
        <v>29</v>
      </c>
      <c r="Q84" s="1274">
        <v>46174</v>
      </c>
      <c r="R84" s="1646"/>
      <c r="S84" s="1646"/>
      <c r="T84" s="1646"/>
      <c r="U84" s="1646"/>
      <c r="V84" s="9">
        <v>5624</v>
      </c>
      <c r="W84" s="363">
        <v>5577</v>
      </c>
      <c r="X84" s="363">
        <f>SUM(V84-W84)</f>
        <v>47</v>
      </c>
      <c r="Y84" s="1238">
        <f>IFERROR($W84/$V84, 0)</f>
        <v>0.99164295874822195</v>
      </c>
      <c r="Z84" s="369">
        <v>46190</v>
      </c>
      <c r="AA84" s="1361"/>
      <c r="AB84" s="1189">
        <v>0</v>
      </c>
      <c r="AC84" s="1188">
        <v>0</v>
      </c>
      <c r="AD84" s="1413">
        <v>0</v>
      </c>
      <c r="AE84" s="1239" t="s">
        <v>703</v>
      </c>
      <c r="AF84" s="725"/>
    </row>
    <row r="85" spans="1:32" ht="24.75" customHeight="1">
      <c r="A85" s="1054" t="s">
        <v>707</v>
      </c>
      <c r="B85" s="1179" t="s">
        <v>37</v>
      </c>
      <c r="C85" s="697">
        <v>46203</v>
      </c>
      <c r="D85" s="1377" t="s">
        <v>66</v>
      </c>
      <c r="E85" s="1378">
        <v>46171</v>
      </c>
      <c r="F85" s="1377" t="s">
        <v>53</v>
      </c>
      <c r="G85" s="1237"/>
      <c r="H85" s="1644">
        <v>74</v>
      </c>
      <c r="I85" s="1258" t="s">
        <v>571</v>
      </c>
      <c r="J85" s="1259" t="s">
        <v>30</v>
      </c>
      <c r="K85" s="1645"/>
      <c r="L85" s="1378"/>
      <c r="M85" s="1177" t="s">
        <v>128</v>
      </c>
      <c r="N85" s="415">
        <v>70534.5</v>
      </c>
      <c r="O85" s="1178" t="s">
        <v>128</v>
      </c>
      <c r="P85" s="1334" t="s">
        <v>29</v>
      </c>
      <c r="Q85" s="1646">
        <v>46174</v>
      </c>
      <c r="R85" s="1646"/>
      <c r="S85" s="1646"/>
      <c r="T85" s="1646"/>
      <c r="U85" s="1646"/>
      <c r="V85" s="1647">
        <v>5756</v>
      </c>
      <c r="W85" s="1648">
        <v>4658</v>
      </c>
      <c r="X85" s="1648">
        <f>SUM(V85-W85)</f>
        <v>1098</v>
      </c>
      <c r="Y85" s="1238">
        <f>IFERROR($W85/$V85, 0)</f>
        <v>0.8092425295343989</v>
      </c>
      <c r="Z85" s="1646">
        <v>46191</v>
      </c>
      <c r="AA85" s="1646"/>
      <c r="AB85" s="1189">
        <v>0</v>
      </c>
      <c r="AC85" s="1189">
        <v>0</v>
      </c>
      <c r="AD85" s="1223">
        <v>0</v>
      </c>
      <c r="AE85" s="1239" t="s">
        <v>699</v>
      </c>
      <c r="AF85" s="725"/>
    </row>
    <row r="86" spans="1:32" ht="24.75" customHeight="1">
      <c r="A86" s="1376" t="s">
        <v>708</v>
      </c>
      <c r="B86" s="1382" t="s">
        <v>37</v>
      </c>
      <c r="C86" s="697">
        <v>46203</v>
      </c>
      <c r="D86" s="1377"/>
      <c r="E86" s="1378"/>
      <c r="F86" s="1377"/>
      <c r="G86" s="1237"/>
      <c r="H86" s="1644">
        <v>56</v>
      </c>
      <c r="I86" s="1258" t="s">
        <v>571</v>
      </c>
      <c r="J86" s="744" t="s">
        <v>30</v>
      </c>
      <c r="K86" s="1358"/>
      <c r="L86" s="1236"/>
      <c r="M86" s="1177" t="s">
        <v>128</v>
      </c>
      <c r="N86" s="1359">
        <v>50042</v>
      </c>
      <c r="O86" s="1178" t="s">
        <v>128</v>
      </c>
      <c r="P86" s="1334" t="s">
        <v>32</v>
      </c>
      <c r="Q86" s="1646"/>
      <c r="R86" s="1646"/>
      <c r="S86" s="1646"/>
      <c r="T86" s="1646"/>
      <c r="U86" s="1646"/>
      <c r="V86" s="1647">
        <v>4159</v>
      </c>
      <c r="W86" s="1648"/>
      <c r="X86" s="1648">
        <f>SUM(V86-W86)</f>
        <v>4159</v>
      </c>
      <c r="Y86" s="1238">
        <f>IFERROR($W86/$V86, 0)</f>
        <v>0</v>
      </c>
      <c r="Z86" s="1646"/>
      <c r="AA86" s="1646"/>
      <c r="AB86" s="695">
        <v>0</v>
      </c>
      <c r="AC86" s="733">
        <v>0</v>
      </c>
      <c r="AD86" s="732">
        <v>0</v>
      </c>
      <c r="AE86" s="1239" t="s">
        <v>709</v>
      </c>
      <c r="AF86" s="725"/>
    </row>
    <row r="87" spans="1:32" ht="24.75" customHeight="1">
      <c r="A87" s="1376" t="s">
        <v>710</v>
      </c>
      <c r="B87" s="1382" t="s">
        <v>37</v>
      </c>
      <c r="C87" s="697">
        <v>46203</v>
      </c>
      <c r="D87" s="1377" t="s">
        <v>70</v>
      </c>
      <c r="E87" s="1378">
        <v>46184</v>
      </c>
      <c r="F87" s="1377" t="s">
        <v>53</v>
      </c>
      <c r="G87" s="1237"/>
      <c r="H87" s="1644">
        <v>62</v>
      </c>
      <c r="I87" s="1258" t="s">
        <v>571</v>
      </c>
      <c r="J87" s="744" t="s">
        <v>30</v>
      </c>
      <c r="K87" s="1358"/>
      <c r="L87" s="1236"/>
      <c r="M87" s="1177" t="s">
        <v>128</v>
      </c>
      <c r="N87" s="1359">
        <v>48766</v>
      </c>
      <c r="O87" s="1178" t="s">
        <v>128</v>
      </c>
      <c r="P87" s="1334" t="s">
        <v>35</v>
      </c>
      <c r="Q87" s="1646">
        <v>46185</v>
      </c>
      <c r="R87" s="1646"/>
      <c r="S87" s="1646"/>
      <c r="T87" s="1646"/>
      <c r="U87" s="1646"/>
      <c r="V87" s="1647">
        <v>4009</v>
      </c>
      <c r="W87" s="1648"/>
      <c r="X87" s="1648">
        <f>SUM(V87-W87)</f>
        <v>4009</v>
      </c>
      <c r="Y87" s="1238">
        <f>IFERROR($W87/$V87, 0)</f>
        <v>0</v>
      </c>
      <c r="Z87" s="1646"/>
      <c r="AA87" s="1646"/>
      <c r="AB87" s="695">
        <v>0</v>
      </c>
      <c r="AC87" s="733">
        <v>0</v>
      </c>
      <c r="AD87" s="732">
        <v>0</v>
      </c>
      <c r="AE87" s="1239" t="s">
        <v>709</v>
      </c>
      <c r="AF87" s="725"/>
    </row>
    <row r="88" spans="1:32" ht="24.75" customHeight="1">
      <c r="A88" s="1376" t="s">
        <v>711</v>
      </c>
      <c r="B88" s="1382" t="s">
        <v>37</v>
      </c>
      <c r="C88" s="1379">
        <v>46209</v>
      </c>
      <c r="D88" s="1377" t="s">
        <v>79</v>
      </c>
      <c r="E88" s="1378">
        <v>46183</v>
      </c>
      <c r="F88" s="1377" t="s">
        <v>53</v>
      </c>
      <c r="G88" s="1237"/>
      <c r="H88" s="1644">
        <v>0</v>
      </c>
      <c r="I88" s="1258" t="s">
        <v>571</v>
      </c>
      <c r="J88" s="1259" t="s">
        <v>30</v>
      </c>
      <c r="K88" s="1645"/>
      <c r="L88" s="1378"/>
      <c r="M88" s="1177" t="s">
        <v>128</v>
      </c>
      <c r="N88" s="1359">
        <v>35456.550000000003</v>
      </c>
      <c r="O88" s="1178" t="s">
        <v>128</v>
      </c>
      <c r="P88" s="1334" t="s">
        <v>35</v>
      </c>
      <c r="Q88" s="1646">
        <v>46185</v>
      </c>
      <c r="R88" s="1646"/>
      <c r="S88" s="1646"/>
      <c r="T88" s="1646"/>
      <c r="U88" s="1646"/>
      <c r="V88" s="1647">
        <v>2635</v>
      </c>
      <c r="W88" s="1657">
        <v>1983</v>
      </c>
      <c r="X88" s="1648">
        <f>SUM(V88-W88)</f>
        <v>652</v>
      </c>
      <c r="Y88" s="1238">
        <f>IFERROR($W88/$V88, 0)</f>
        <v>0.75256166982922201</v>
      </c>
      <c r="Z88" s="1646"/>
      <c r="AA88" s="1646"/>
      <c r="AB88" s="695">
        <v>0</v>
      </c>
      <c r="AC88" s="733">
        <v>0</v>
      </c>
      <c r="AD88" s="732">
        <v>0</v>
      </c>
      <c r="AE88" s="1239" t="s">
        <v>712</v>
      </c>
      <c r="AF88" s="725"/>
    </row>
    <row r="89" spans="1:32" ht="24.75" customHeight="1">
      <c r="A89" s="1376" t="s">
        <v>713</v>
      </c>
      <c r="B89" s="1179" t="s">
        <v>37</v>
      </c>
      <c r="C89" s="1379">
        <v>46233</v>
      </c>
      <c r="D89" s="1377"/>
      <c r="E89" s="1378"/>
      <c r="F89" s="1377"/>
      <c r="G89" s="1237"/>
      <c r="H89" s="1644">
        <v>0</v>
      </c>
      <c r="I89" s="1258" t="s">
        <v>571</v>
      </c>
      <c r="J89" s="1259" t="s">
        <v>30</v>
      </c>
      <c r="K89" s="1645"/>
      <c r="L89" s="1378"/>
      <c r="M89" s="1177" t="s">
        <v>128</v>
      </c>
      <c r="N89" s="1359">
        <v>72557.350000000006</v>
      </c>
      <c r="O89" s="1178" t="s">
        <v>128</v>
      </c>
      <c r="P89" s="1334" t="s">
        <v>32</v>
      </c>
      <c r="Q89" s="1646"/>
      <c r="R89" s="1646"/>
      <c r="S89" s="1646"/>
      <c r="T89" s="1646"/>
      <c r="U89" s="1646"/>
      <c r="V89" s="1647">
        <v>5666</v>
      </c>
      <c r="W89" s="1648"/>
      <c r="X89" s="1648">
        <f>SUM(V89-W89)</f>
        <v>5666</v>
      </c>
      <c r="Y89" s="1238">
        <f>IFERROR($W89/$V89, 0)</f>
        <v>0</v>
      </c>
      <c r="Z89" s="1646"/>
      <c r="AA89" s="1361"/>
      <c r="AB89" s="1189">
        <v>0</v>
      </c>
      <c r="AC89" s="1189">
        <v>0</v>
      </c>
      <c r="AD89" s="1223">
        <v>0</v>
      </c>
      <c r="AE89" s="1239" t="s">
        <v>714</v>
      </c>
      <c r="AF89" s="725"/>
    </row>
    <row r="90" spans="1:32" ht="24.75" customHeight="1">
      <c r="A90" s="1376" t="s">
        <v>715</v>
      </c>
      <c r="B90" s="1179" t="s">
        <v>37</v>
      </c>
      <c r="C90" s="697">
        <v>46203</v>
      </c>
      <c r="D90" s="1377" t="s">
        <v>79</v>
      </c>
      <c r="E90" s="1378">
        <v>46184</v>
      </c>
      <c r="F90" s="1377" t="s">
        <v>53</v>
      </c>
      <c r="G90" s="1237"/>
      <c r="H90" s="1644">
        <v>0</v>
      </c>
      <c r="I90" s="1258" t="s">
        <v>571</v>
      </c>
      <c r="J90" s="1259" t="s">
        <v>30</v>
      </c>
      <c r="K90" s="1645"/>
      <c r="L90" s="1378"/>
      <c r="M90" s="1177" t="s">
        <v>128</v>
      </c>
      <c r="N90" s="415">
        <v>75219.199999999997</v>
      </c>
      <c r="O90" s="1178" t="s">
        <v>128</v>
      </c>
      <c r="P90" s="1334" t="s">
        <v>29</v>
      </c>
      <c r="Q90" s="1646">
        <v>46189</v>
      </c>
      <c r="R90" s="1646"/>
      <c r="S90" s="1646"/>
      <c r="T90" s="1646"/>
      <c r="U90" s="1646"/>
      <c r="V90" s="1647">
        <v>5902</v>
      </c>
      <c r="W90" s="1648">
        <v>352</v>
      </c>
      <c r="X90" s="1648">
        <f>SUM(V90-W90)</f>
        <v>5550</v>
      </c>
      <c r="Y90" s="1238">
        <f>IFERROR($W90/$V90, 0)</f>
        <v>5.9640799728905458E-2</v>
      </c>
      <c r="Z90" s="1646">
        <v>46210</v>
      </c>
      <c r="AA90" s="1646"/>
      <c r="AB90" s="1189">
        <v>0</v>
      </c>
      <c r="AC90" s="1189">
        <v>0</v>
      </c>
      <c r="AD90" s="1223">
        <v>0</v>
      </c>
      <c r="AE90" s="1239" t="s">
        <v>699</v>
      </c>
      <c r="AF90" s="725"/>
    </row>
    <row r="91" spans="1:32" ht="24.75" customHeight="1">
      <c r="A91" s="1376" t="s">
        <v>716</v>
      </c>
      <c r="B91" s="1179" t="s">
        <v>37</v>
      </c>
      <c r="C91" s="1379">
        <v>46229</v>
      </c>
      <c r="D91" s="1377" t="s">
        <v>70</v>
      </c>
      <c r="E91" s="1378">
        <v>46184</v>
      </c>
      <c r="F91" s="1377" t="s">
        <v>53</v>
      </c>
      <c r="G91" s="1237"/>
      <c r="H91" s="1177">
        <v>0</v>
      </c>
      <c r="I91" s="1258" t="s">
        <v>571</v>
      </c>
      <c r="J91" s="1259" t="s">
        <v>30</v>
      </c>
      <c r="K91" s="1645"/>
      <c r="L91" s="1378"/>
      <c r="M91" s="1177" t="s">
        <v>128</v>
      </c>
      <c r="N91" s="415">
        <v>31327.7</v>
      </c>
      <c r="O91" s="1178" t="s">
        <v>128</v>
      </c>
      <c r="P91" s="1334" t="s">
        <v>29</v>
      </c>
      <c r="Q91" s="1646">
        <v>46189</v>
      </c>
      <c r="R91" s="1646"/>
      <c r="S91" s="1646"/>
      <c r="T91" s="1646"/>
      <c r="U91" s="1646"/>
      <c r="V91" s="1647">
        <v>2342</v>
      </c>
      <c r="W91" s="1657">
        <v>929</v>
      </c>
      <c r="X91" s="1648">
        <f>SUM(V91-W91)</f>
        <v>1413</v>
      </c>
      <c r="Y91" s="1238">
        <f>IFERROR($W91/$V91, 0)</f>
        <v>0.39666951323654998</v>
      </c>
      <c r="Z91" s="1646">
        <v>46212</v>
      </c>
      <c r="AA91" s="1361"/>
      <c r="AB91" s="1189">
        <v>0</v>
      </c>
      <c r="AC91" s="1189">
        <v>0</v>
      </c>
      <c r="AD91" s="1223">
        <v>0</v>
      </c>
      <c r="AE91" s="1239" t="s">
        <v>671</v>
      </c>
      <c r="AF91" s="725"/>
    </row>
    <row r="92" spans="1:32" ht="24.75" customHeight="1">
      <c r="A92" s="1376" t="s">
        <v>717</v>
      </c>
      <c r="B92" s="1179" t="s">
        <v>37</v>
      </c>
      <c r="C92" s="1379">
        <v>46234</v>
      </c>
      <c r="D92" s="1377" t="s">
        <v>502</v>
      </c>
      <c r="E92" s="1378">
        <v>46212</v>
      </c>
      <c r="F92" s="1377" t="s">
        <v>53</v>
      </c>
      <c r="G92" s="1237"/>
      <c r="H92" s="1177">
        <v>0</v>
      </c>
      <c r="I92" s="1258" t="s">
        <v>571</v>
      </c>
      <c r="J92" s="1259" t="s">
        <v>30</v>
      </c>
      <c r="K92" s="1645"/>
      <c r="L92" s="1378"/>
      <c r="M92" s="1177" t="s">
        <v>128</v>
      </c>
      <c r="N92" s="415">
        <v>21849.3</v>
      </c>
      <c r="O92" s="1178" t="s">
        <v>128</v>
      </c>
      <c r="P92" s="1334" t="s">
        <v>32</v>
      </c>
      <c r="Q92" s="1646"/>
      <c r="R92" s="1646"/>
      <c r="S92" s="1646"/>
      <c r="T92" s="1646"/>
      <c r="U92" s="1646"/>
      <c r="V92" s="1647">
        <v>1618</v>
      </c>
      <c r="W92" s="1648"/>
      <c r="X92" s="1648">
        <f>SUM(V92-W92)</f>
        <v>1618</v>
      </c>
      <c r="Y92" s="1238">
        <f>IFERROR($W92/$V92, 0)</f>
        <v>0</v>
      </c>
      <c r="Z92" s="1646"/>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571</v>
      </c>
      <c r="J93" s="1644" t="s">
        <v>36</v>
      </c>
      <c r="K93" s="1645"/>
      <c r="L93" s="1378"/>
      <c r="M93" s="1644" t="s">
        <v>256</v>
      </c>
      <c r="N93" s="1658">
        <v>60744.4</v>
      </c>
      <c r="O93" s="1178" t="s">
        <v>128</v>
      </c>
      <c r="P93" s="1334" t="s">
        <v>35</v>
      </c>
      <c r="Q93" s="1646">
        <v>46197</v>
      </c>
      <c r="R93" s="1646"/>
      <c r="S93" s="1646"/>
      <c r="T93" s="1646"/>
      <c r="U93" s="1646"/>
      <c r="V93" s="1647">
        <v>5950</v>
      </c>
      <c r="W93" s="1648"/>
      <c r="X93" s="1648">
        <f>SUM(V93-W93)</f>
        <v>5950</v>
      </c>
      <c r="Y93" s="1238">
        <f>IFERROR($W93/$V93, 0)</f>
        <v>0</v>
      </c>
      <c r="Z93" s="1646"/>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571</v>
      </c>
      <c r="J94" s="1644"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571</v>
      </c>
      <c r="J95" s="744" t="s">
        <v>30</v>
      </c>
      <c r="K95" s="689"/>
      <c r="L95" s="1378"/>
      <c r="M95" s="1177" t="s">
        <v>128</v>
      </c>
      <c r="N95" s="1658">
        <v>62074</v>
      </c>
      <c r="O95" s="744" t="s">
        <v>128</v>
      </c>
      <c r="P95" s="735" t="s">
        <v>32</v>
      </c>
      <c r="Q95" s="1646"/>
      <c r="R95" s="1646"/>
      <c r="S95" s="1646"/>
      <c r="T95" s="1646"/>
      <c r="U95" s="1646"/>
      <c r="V95" s="1647">
        <v>5246</v>
      </c>
      <c r="W95" s="1648"/>
      <c r="X95" s="1648">
        <f>SUM(V95-W95)</f>
        <v>5246</v>
      </c>
      <c r="Y95" s="1238">
        <f>IFERROR($W95/$V95, 0)</f>
        <v>0</v>
      </c>
      <c r="Z95" s="1646"/>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571</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4">
        <v>79</v>
      </c>
      <c r="I97" s="1258" t="s">
        <v>571</v>
      </c>
      <c r="J97" s="744" t="s">
        <v>33</v>
      </c>
      <c r="K97" s="689" t="s">
        <v>551</v>
      </c>
      <c r="L97" s="1378"/>
      <c r="M97" s="1177" t="s">
        <v>128</v>
      </c>
      <c r="N97" s="1658"/>
      <c r="O97" s="744" t="s">
        <v>256</v>
      </c>
      <c r="P97" s="735" t="s">
        <v>32</v>
      </c>
      <c r="Q97" s="1646"/>
      <c r="R97" s="1646"/>
      <c r="S97" s="1646"/>
      <c r="T97" s="1646"/>
      <c r="U97" s="1646"/>
      <c r="V97" s="1647">
        <v>5953</v>
      </c>
      <c r="W97" s="1648"/>
      <c r="X97" s="1648">
        <f>SUM(V97-W97)</f>
        <v>5953</v>
      </c>
      <c r="Y97" s="1238">
        <f>IFERROR($W97/$V97, 0)</f>
        <v>0</v>
      </c>
      <c r="Z97" s="1646"/>
      <c r="AA97" s="1361"/>
      <c r="AB97" s="695">
        <v>0</v>
      </c>
      <c r="AC97" s="733">
        <v>0</v>
      </c>
      <c r="AD97" s="732">
        <v>0</v>
      </c>
      <c r="AE97" s="1299" t="s">
        <v>729</v>
      </c>
      <c r="AF97" s="725"/>
    </row>
    <row r="98" spans="1:32" ht="24.75" customHeight="1">
      <c r="A98" s="1489" t="s">
        <v>730</v>
      </c>
      <c r="B98" s="1059" t="s">
        <v>40</v>
      </c>
      <c r="C98" s="1379"/>
      <c r="D98" s="1377"/>
      <c r="E98" s="1378"/>
      <c r="F98" s="1377"/>
      <c r="G98" s="1237"/>
      <c r="H98" s="1644">
        <v>78</v>
      </c>
      <c r="I98" s="1258" t="s">
        <v>571</v>
      </c>
      <c r="J98" s="744" t="s">
        <v>33</v>
      </c>
      <c r="K98" s="689" t="s">
        <v>551</v>
      </c>
      <c r="L98" s="1378"/>
      <c r="M98" s="1177" t="s">
        <v>128</v>
      </c>
      <c r="N98" s="1658"/>
      <c r="O98" s="744" t="s">
        <v>256</v>
      </c>
      <c r="P98" s="735" t="s">
        <v>32</v>
      </c>
      <c r="Q98" s="1646"/>
      <c r="R98" s="1646"/>
      <c r="S98" s="1646"/>
      <c r="T98" s="1646"/>
      <c r="U98" s="1646"/>
      <c r="V98" s="1647">
        <v>5890</v>
      </c>
      <c r="W98" s="1648"/>
      <c r="X98" s="1648">
        <f>SUM(V98-W98)</f>
        <v>5890</v>
      </c>
      <c r="Y98" s="1238">
        <f>IFERROR($W98/$V98, 0)</f>
        <v>0</v>
      </c>
      <c r="Z98" s="1646"/>
      <c r="AA98" s="1361"/>
      <c r="AB98" s="695">
        <v>0</v>
      </c>
      <c r="AC98" s="733">
        <v>0</v>
      </c>
      <c r="AD98" s="732">
        <v>0</v>
      </c>
      <c r="AE98" s="1299" t="s">
        <v>729</v>
      </c>
      <c r="AF98" s="725"/>
    </row>
    <row r="99" spans="1:32" ht="24.75" customHeight="1">
      <c r="A99" s="1489" t="s">
        <v>731</v>
      </c>
      <c r="B99" s="1059" t="s">
        <v>40</v>
      </c>
      <c r="C99" s="1379"/>
      <c r="D99" s="1377"/>
      <c r="E99" s="1378"/>
      <c r="F99" s="1377"/>
      <c r="G99" s="1237"/>
      <c r="H99" s="1644">
        <v>49</v>
      </c>
      <c r="I99" s="1258" t="s">
        <v>571</v>
      </c>
      <c r="J99" s="744" t="s">
        <v>33</v>
      </c>
      <c r="K99" s="689" t="s">
        <v>551</v>
      </c>
      <c r="L99" s="1378"/>
      <c r="M99" s="1177" t="s">
        <v>128</v>
      </c>
      <c r="N99" s="1658"/>
      <c r="O99" s="744" t="s">
        <v>256</v>
      </c>
      <c r="P99" s="735" t="s">
        <v>32</v>
      </c>
      <c r="Q99" s="1646"/>
      <c r="R99" s="1646"/>
      <c r="S99" s="1646"/>
      <c r="T99" s="1646"/>
      <c r="U99" s="1646"/>
      <c r="V99" s="1647">
        <v>4709</v>
      </c>
      <c r="W99" s="1648"/>
      <c r="X99" s="1648">
        <f>SUM(V99-W99)</f>
        <v>4709</v>
      </c>
      <c r="Y99" s="1238">
        <f>IFERROR($W99/$V99, 0)</f>
        <v>0</v>
      </c>
      <c r="Z99" s="1646"/>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571</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571</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571</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553</v>
      </c>
      <c r="F105" s="1062" t="s">
        <v>554</v>
      </c>
      <c r="G105" s="1062" t="s">
        <v>110</v>
      </c>
      <c r="H105" s="1062" t="s">
        <v>86</v>
      </c>
      <c r="I105" s="1062" t="s">
        <v>111</v>
      </c>
      <c r="J105" s="1062" t="s">
        <v>26</v>
      </c>
      <c r="K105" s="1062" t="s">
        <v>555</v>
      </c>
      <c r="L105" s="1062" t="s">
        <v>114</v>
      </c>
      <c r="M105" s="1062" t="s">
        <v>113</v>
      </c>
      <c r="N105" s="1063" t="s">
        <v>556</v>
      </c>
      <c r="O105" s="1062" t="s">
        <v>112</v>
      </c>
      <c r="P105" s="1064" t="s">
        <v>115</v>
      </c>
      <c r="Q105" s="1049" t="s">
        <v>116</v>
      </c>
      <c r="R105" s="1049" t="s">
        <v>557</v>
      </c>
      <c r="S105" s="1049" t="s">
        <v>558</v>
      </c>
      <c r="T105" s="1049" t="s">
        <v>559</v>
      </c>
      <c r="U105" s="1049" t="s">
        <v>560</v>
      </c>
      <c r="V105" s="1049" t="s">
        <v>87</v>
      </c>
      <c r="W105" s="1049" t="s">
        <v>561</v>
      </c>
      <c r="X105" s="1065" t="s">
        <v>562</v>
      </c>
      <c r="Y105" s="1065" t="s">
        <v>521</v>
      </c>
      <c r="Z105" s="1064" t="s">
        <v>563</v>
      </c>
      <c r="AA105" s="1064" t="s">
        <v>564</v>
      </c>
      <c r="AB105" s="1050" t="s">
        <v>565</v>
      </c>
      <c r="AC105" s="1049" t="s">
        <v>523</v>
      </c>
      <c r="AD105" s="1049" t="s">
        <v>566</v>
      </c>
      <c r="AE105" s="1051" t="s">
        <v>567</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553</v>
      </c>
      <c r="F109" s="1062" t="s">
        <v>554</v>
      </c>
      <c r="G109" s="1062" t="s">
        <v>110</v>
      </c>
      <c r="H109" s="1062" t="s">
        <v>86</v>
      </c>
      <c r="I109" s="1062" t="s">
        <v>111</v>
      </c>
      <c r="J109" s="1062" t="s">
        <v>26</v>
      </c>
      <c r="K109" s="1062" t="s">
        <v>555</v>
      </c>
      <c r="L109" s="1062" t="s">
        <v>114</v>
      </c>
      <c r="M109" s="1062" t="s">
        <v>113</v>
      </c>
      <c r="N109" s="1063" t="s">
        <v>556</v>
      </c>
      <c r="O109" s="1062" t="s">
        <v>112</v>
      </c>
      <c r="P109" s="1066" t="s">
        <v>115</v>
      </c>
      <c r="Q109" s="1067" t="s">
        <v>116</v>
      </c>
      <c r="R109" s="1067" t="s">
        <v>557</v>
      </c>
      <c r="S109" s="1049" t="s">
        <v>558</v>
      </c>
      <c r="T109" s="1049" t="s">
        <v>559</v>
      </c>
      <c r="U109" s="1049" t="s">
        <v>560</v>
      </c>
      <c r="V109" s="1067" t="s">
        <v>87</v>
      </c>
      <c r="W109" s="1067" t="s">
        <v>561</v>
      </c>
      <c r="X109" s="1068" t="s">
        <v>562</v>
      </c>
      <c r="Y109" s="1068" t="s">
        <v>521</v>
      </c>
      <c r="Z109" s="1069" t="s">
        <v>563</v>
      </c>
      <c r="AA109" s="1069" t="s">
        <v>564</v>
      </c>
      <c r="AB109" s="1070" t="s">
        <v>565</v>
      </c>
      <c r="AC109" s="1071" t="s">
        <v>523</v>
      </c>
      <c r="AD109" s="1071" t="s">
        <v>566</v>
      </c>
      <c r="AE109" s="1072" t="s">
        <v>567</v>
      </c>
      <c r="AF109" s="722"/>
    </row>
    <row r="110" spans="1:32" ht="24.75" customHeight="1">
      <c r="A110" s="1245" t="s">
        <v>739</v>
      </c>
      <c r="B110" s="354" t="s">
        <v>42</v>
      </c>
      <c r="C110" s="298">
        <v>46320</v>
      </c>
      <c r="D110" s="454"/>
      <c r="E110" s="298"/>
      <c r="F110" s="297"/>
      <c r="G110" s="739"/>
      <c r="H110" s="750">
        <v>0</v>
      </c>
      <c r="I110" s="300" t="s">
        <v>571</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571</v>
      </c>
      <c r="J111" s="740" t="s">
        <v>33</v>
      </c>
      <c r="K111" s="740" t="s">
        <v>551</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571</v>
      </c>
      <c r="J112" s="740" t="s">
        <v>33</v>
      </c>
      <c r="K112" s="740" t="s">
        <v>551</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571</v>
      </c>
      <c r="J113" s="740" t="s">
        <v>33</v>
      </c>
      <c r="K113" s="740" t="s">
        <v>551</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571</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571</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571</v>
      </c>
      <c r="J116" s="740" t="s">
        <v>33</v>
      </c>
      <c r="K116" s="740" t="s">
        <v>551</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571</v>
      </c>
      <c r="J117" s="740" t="s">
        <v>33</v>
      </c>
      <c r="K117" s="740" t="s">
        <v>551</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571</v>
      </c>
      <c r="J118" s="740" t="s">
        <v>33</v>
      </c>
      <c r="K118" s="740" t="s">
        <v>551</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571</v>
      </c>
      <c r="J119" s="740" t="s">
        <v>33</v>
      </c>
      <c r="K119" s="740" t="s">
        <v>551</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571</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571</v>
      </c>
      <c r="J121" s="740" t="s">
        <v>33</v>
      </c>
      <c r="K121" s="740" t="s">
        <v>551</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571</v>
      </c>
      <c r="J122" s="740" t="s">
        <v>33</v>
      </c>
      <c r="K122" s="740" t="s">
        <v>551</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571</v>
      </c>
      <c r="J123" s="740" t="s">
        <v>33</v>
      </c>
      <c r="K123" s="740" t="s">
        <v>551</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571</v>
      </c>
      <c r="J124" s="740" t="s">
        <v>33</v>
      </c>
      <c r="K124" s="740" t="s">
        <v>551</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571</v>
      </c>
      <c r="J125" s="740" t="s">
        <v>33</v>
      </c>
      <c r="K125" s="740" t="s">
        <v>551</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571</v>
      </c>
      <c r="J126" s="740" t="s">
        <v>33</v>
      </c>
      <c r="K126" s="740" t="s">
        <v>551</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571</v>
      </c>
      <c r="J127" s="740" t="s">
        <v>33</v>
      </c>
      <c r="K127" s="740" t="s">
        <v>551</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571</v>
      </c>
      <c r="J128" s="740" t="s">
        <v>33</v>
      </c>
      <c r="K128" s="740" t="s">
        <v>551</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571</v>
      </c>
      <c r="J129" s="740" t="s">
        <v>33</v>
      </c>
      <c r="K129" s="740" t="s">
        <v>551</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571</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571</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571</v>
      </c>
      <c r="J132" s="740" t="s">
        <v>33</v>
      </c>
      <c r="K132" s="740" t="s">
        <v>551</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571</v>
      </c>
      <c r="J133" s="740" t="s">
        <v>33</v>
      </c>
      <c r="K133" s="740" t="s">
        <v>551</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571</v>
      </c>
      <c r="J134" s="740" t="s">
        <v>33</v>
      </c>
      <c r="K134" s="740" t="s">
        <v>551</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571</v>
      </c>
      <c r="J135" s="740" t="s">
        <v>33</v>
      </c>
      <c r="K135" s="740" t="s">
        <v>551</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571</v>
      </c>
      <c r="J136" s="740" t="s">
        <v>33</v>
      </c>
      <c r="K136" s="740" t="s">
        <v>551</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571</v>
      </c>
      <c r="J137" s="740" t="s">
        <v>33</v>
      </c>
      <c r="K137" s="740" t="s">
        <v>551</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571</v>
      </c>
      <c r="J138" s="740" t="s">
        <v>33</v>
      </c>
      <c r="K138" s="740" t="s">
        <v>551</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571</v>
      </c>
      <c r="J139" s="740" t="s">
        <v>33</v>
      </c>
      <c r="K139" s="740" t="s">
        <v>551</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571</v>
      </c>
      <c r="J140" s="740" t="s">
        <v>33</v>
      </c>
      <c r="K140" s="740" t="s">
        <v>551</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571</v>
      </c>
      <c r="J141" s="740" t="s">
        <v>33</v>
      </c>
      <c r="K141" s="740" t="s">
        <v>551</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571</v>
      </c>
      <c r="J142" s="740" t="s">
        <v>33</v>
      </c>
      <c r="K142" s="740" t="s">
        <v>551</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571</v>
      </c>
      <c r="J143" s="740" t="s">
        <v>33</v>
      </c>
      <c r="K143" s="740" t="s">
        <v>551</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571</v>
      </c>
      <c r="J144" s="740" t="s">
        <v>33</v>
      </c>
      <c r="K144" s="740" t="s">
        <v>551</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571</v>
      </c>
      <c r="J145" s="740" t="s">
        <v>33</v>
      </c>
      <c r="K145" s="740" t="s">
        <v>551</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571</v>
      </c>
      <c r="J146" s="740" t="s">
        <v>33</v>
      </c>
      <c r="K146" s="740" t="s">
        <v>551</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571</v>
      </c>
      <c r="J147" s="740" t="s">
        <v>33</v>
      </c>
      <c r="K147" s="740" t="s">
        <v>551</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571</v>
      </c>
      <c r="J148" s="740" t="s">
        <v>33</v>
      </c>
      <c r="K148" s="740" t="s">
        <v>551</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571</v>
      </c>
      <c r="J149" s="740" t="s">
        <v>33</v>
      </c>
      <c r="K149" s="740" t="s">
        <v>551</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571</v>
      </c>
      <c r="J150" s="740" t="s">
        <v>33</v>
      </c>
      <c r="K150" s="740" t="s">
        <v>551</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571</v>
      </c>
      <c r="J151" s="740" t="s">
        <v>33</v>
      </c>
      <c r="K151" s="740" t="s">
        <v>551</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571</v>
      </c>
      <c r="J152" s="740" t="s">
        <v>33</v>
      </c>
      <c r="K152" s="740" t="s">
        <v>551</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571</v>
      </c>
      <c r="J153" s="740" t="s">
        <v>33</v>
      </c>
      <c r="K153" s="740" t="s">
        <v>551</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571</v>
      </c>
      <c r="J154" s="740" t="s">
        <v>33</v>
      </c>
      <c r="K154" s="740" t="s">
        <v>551</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571</v>
      </c>
      <c r="J155" s="740" t="s">
        <v>33</v>
      </c>
      <c r="K155" s="740" t="s">
        <v>551</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571</v>
      </c>
      <c r="J156" s="740" t="s">
        <v>33</v>
      </c>
      <c r="K156" s="740" t="s">
        <v>551</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571</v>
      </c>
      <c r="J157" s="740" t="s">
        <v>33</v>
      </c>
      <c r="K157" s="740" t="s">
        <v>551</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571</v>
      </c>
      <c r="J158" s="740" t="s">
        <v>33</v>
      </c>
      <c r="K158" s="740" t="s">
        <v>551</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571</v>
      </c>
      <c r="J159" s="740" t="s">
        <v>33</v>
      </c>
      <c r="K159" s="740" t="s">
        <v>551</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571</v>
      </c>
      <c r="J163" s="740" t="s">
        <v>33</v>
      </c>
      <c r="K163" s="740" t="s">
        <v>551</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571</v>
      </c>
      <c r="J164" s="740" t="s">
        <v>33</v>
      </c>
      <c r="K164" s="740" t="s">
        <v>551</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571</v>
      </c>
      <c r="J165" s="740" t="s">
        <v>33</v>
      </c>
      <c r="K165" s="740" t="s">
        <v>551</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553</v>
      </c>
      <c r="F168" s="1062" t="s">
        <v>554</v>
      </c>
      <c r="G168" s="1062" t="s">
        <v>110</v>
      </c>
      <c r="H168" s="1062" t="s">
        <v>86</v>
      </c>
      <c r="I168" s="1062" t="s">
        <v>111</v>
      </c>
      <c r="J168" s="1062" t="s">
        <v>26</v>
      </c>
      <c r="K168" s="1062" t="s">
        <v>555</v>
      </c>
      <c r="L168" s="1062" t="s">
        <v>114</v>
      </c>
      <c r="M168" s="1062" t="s">
        <v>113</v>
      </c>
      <c r="N168" s="1063" t="s">
        <v>556</v>
      </c>
      <c r="O168" s="1062" t="s">
        <v>112</v>
      </c>
      <c r="P168" s="1080" t="s">
        <v>115</v>
      </c>
      <c r="Q168" s="1081" t="s">
        <v>116</v>
      </c>
      <c r="R168" s="1049" t="s">
        <v>557</v>
      </c>
      <c r="S168" s="1049" t="s">
        <v>558</v>
      </c>
      <c r="T168" s="1049" t="s">
        <v>559</v>
      </c>
      <c r="U168" s="1049" t="s">
        <v>560</v>
      </c>
      <c r="V168" s="1081" t="s">
        <v>87</v>
      </c>
      <c r="W168" s="1081" t="s">
        <v>561</v>
      </c>
      <c r="X168" s="1081" t="s">
        <v>562</v>
      </c>
      <c r="Y168" s="1081" t="s">
        <v>521</v>
      </c>
      <c r="Z168" s="1081" t="s">
        <v>563</v>
      </c>
      <c r="AA168" s="1482" t="s">
        <v>564</v>
      </c>
      <c r="AB168" s="1082" t="s">
        <v>565</v>
      </c>
      <c r="AC168" s="1081" t="s">
        <v>523</v>
      </c>
      <c r="AD168" s="1081" t="s">
        <v>566</v>
      </c>
      <c r="AE168" s="1083" t="s">
        <v>567</v>
      </c>
      <c r="AF168" s="722"/>
    </row>
    <row r="169" spans="1:32" ht="24.75" customHeight="1">
      <c r="A169" s="739" t="s">
        <v>803</v>
      </c>
      <c r="B169" s="354" t="s">
        <v>43</v>
      </c>
      <c r="C169" s="738">
        <v>46326</v>
      </c>
      <c r="D169" s="454" t="s">
        <v>62</v>
      </c>
      <c r="E169" s="738">
        <v>46029</v>
      </c>
      <c r="F169" s="739" t="s">
        <v>804</v>
      </c>
      <c r="G169" s="739"/>
      <c r="H169" s="740">
        <v>73</v>
      </c>
      <c r="I169" s="300" t="s">
        <v>571</v>
      </c>
      <c r="J169" s="740" t="s">
        <v>30</v>
      </c>
      <c r="K169" s="740"/>
      <c r="L169" s="1270">
        <v>46092</v>
      </c>
      <c r="M169" s="744" t="s">
        <v>128</v>
      </c>
      <c r="N169" s="770">
        <v>99925.7</v>
      </c>
      <c r="O169" s="744" t="s">
        <v>128</v>
      </c>
      <c r="P169" s="725" t="s">
        <v>29</v>
      </c>
      <c r="Q169" s="716">
        <v>46182</v>
      </c>
      <c r="R169" s="716"/>
      <c r="S169" s="746"/>
      <c r="T169" s="746"/>
      <c r="U169" s="746"/>
      <c r="V169" s="721">
        <v>7660</v>
      </c>
      <c r="W169" s="1621">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571</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571</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571</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571</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571</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571</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571</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tabSelected="1" zoomScale="80" zoomScaleNormal="80" workbookViewId="0">
      <pane xSplit="1" topLeftCell="B51"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635</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635</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635</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635</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4">
        <v>58</v>
      </c>
      <c r="I8" s="371" t="s">
        <v>817</v>
      </c>
      <c r="J8" s="1055" t="s">
        <v>30</v>
      </c>
      <c r="K8" s="689"/>
      <c r="L8" s="359" t="s">
        <v>635</v>
      </c>
      <c r="M8" s="371" t="s">
        <v>128</v>
      </c>
      <c r="N8" s="989">
        <v>56668.15</v>
      </c>
      <c r="O8" s="371" t="s">
        <v>128</v>
      </c>
      <c r="P8" s="727" t="s">
        <v>38</v>
      </c>
      <c r="Q8" s="1646">
        <v>46144</v>
      </c>
      <c r="R8" s="700" t="s">
        <v>128</v>
      </c>
      <c r="S8" s="362">
        <v>46190</v>
      </c>
      <c r="T8" s="372" t="s">
        <v>822</v>
      </c>
      <c r="U8" s="372" t="s">
        <v>822</v>
      </c>
      <c r="V8" s="1648">
        <v>4061</v>
      </c>
      <c r="W8" s="1662">
        <v>4061</v>
      </c>
      <c r="X8" s="1648">
        <f>SUM(V8-W8)</f>
        <v>0</v>
      </c>
      <c r="Y8" s="1238">
        <f>IFERROR($W8/$V8, 0)</f>
        <v>1</v>
      </c>
      <c r="Z8" s="1646">
        <v>46153</v>
      </c>
      <c r="AA8" s="1646">
        <v>46178</v>
      </c>
      <c r="AB8" s="1332">
        <v>1</v>
      </c>
      <c r="AC8" s="1332">
        <v>1</v>
      </c>
      <c r="AD8" s="1053">
        <v>0</v>
      </c>
      <c r="AE8" s="1239" t="s">
        <v>659</v>
      </c>
    </row>
    <row r="9" spans="1:31" ht="39.75" customHeight="1">
      <c r="A9" s="1499" t="s">
        <v>840</v>
      </c>
      <c r="B9" s="1500" t="s">
        <v>34</v>
      </c>
      <c r="C9" s="1379">
        <v>46191</v>
      </c>
      <c r="D9" s="1378" t="s">
        <v>68</v>
      </c>
      <c r="E9" s="1378">
        <v>46142</v>
      </c>
      <c r="F9" s="1377" t="s">
        <v>55</v>
      </c>
      <c r="G9" s="1251"/>
      <c r="H9" s="1644">
        <v>81</v>
      </c>
      <c r="I9" s="371" t="s">
        <v>817</v>
      </c>
      <c r="J9" s="1055" t="s">
        <v>30</v>
      </c>
      <c r="K9" s="689"/>
      <c r="L9" s="359" t="s">
        <v>635</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659</v>
      </c>
    </row>
    <row r="10" spans="1:31" ht="39.75" customHeight="1">
      <c r="A10" s="1506" t="s">
        <v>841</v>
      </c>
      <c r="B10" s="1059" t="s">
        <v>34</v>
      </c>
      <c r="C10" s="1379">
        <v>46191</v>
      </c>
      <c r="D10" s="1378" t="s">
        <v>56</v>
      </c>
      <c r="E10" s="1378">
        <v>46184</v>
      </c>
      <c r="F10" s="1377" t="s">
        <v>55</v>
      </c>
      <c r="G10" s="1251"/>
      <c r="H10" s="1644">
        <v>65</v>
      </c>
      <c r="I10" s="371" t="s">
        <v>817</v>
      </c>
      <c r="J10" s="1055" t="s">
        <v>30</v>
      </c>
      <c r="K10" s="689"/>
      <c r="L10" s="359" t="s">
        <v>635</v>
      </c>
      <c r="M10" s="371" t="s">
        <v>128</v>
      </c>
      <c r="N10" s="989">
        <v>45252</v>
      </c>
      <c r="O10" s="371" t="s">
        <v>128</v>
      </c>
      <c r="P10" s="727" t="s">
        <v>38</v>
      </c>
      <c r="Q10" s="1646">
        <v>46184</v>
      </c>
      <c r="R10" s="700" t="s">
        <v>256</v>
      </c>
      <c r="S10" s="362" t="s">
        <v>842</v>
      </c>
      <c r="T10" s="372" t="s">
        <v>822</v>
      </c>
      <c r="U10" s="372" t="s">
        <v>822</v>
      </c>
      <c r="V10" s="1647">
        <v>3360</v>
      </c>
      <c r="W10" s="1662">
        <v>3403</v>
      </c>
      <c r="X10" s="1648">
        <f>SUM(V10-W10)</f>
        <v>-43</v>
      </c>
      <c r="Y10" s="1238">
        <f>IFERROR($W10/$V10, 0)</f>
        <v>1.0127976190476191</v>
      </c>
      <c r="Z10" s="1646">
        <v>46192</v>
      </c>
      <c r="AA10" s="1646">
        <v>46197</v>
      </c>
      <c r="AB10" s="1332">
        <v>1</v>
      </c>
      <c r="AC10" s="1332">
        <v>1</v>
      </c>
      <c r="AD10" s="1053">
        <v>0</v>
      </c>
      <c r="AE10" s="1239" t="s">
        <v>659</v>
      </c>
    </row>
    <row r="11" spans="1:31" ht="39.75" customHeight="1">
      <c r="A11" s="1506" t="s">
        <v>843</v>
      </c>
      <c r="B11" s="1059" t="s">
        <v>34</v>
      </c>
      <c r="C11" s="1379">
        <v>46191</v>
      </c>
      <c r="D11" s="1378" t="s">
        <v>56</v>
      </c>
      <c r="E11" s="1378">
        <v>46184</v>
      </c>
      <c r="F11" s="1377" t="s">
        <v>55</v>
      </c>
      <c r="G11" s="1251"/>
      <c r="H11" s="1644">
        <v>21</v>
      </c>
      <c r="I11" s="371" t="s">
        <v>817</v>
      </c>
      <c r="J11" s="740" t="s">
        <v>30</v>
      </c>
      <c r="K11" s="689"/>
      <c r="L11" s="359" t="s">
        <v>635</v>
      </c>
      <c r="M11" s="371" t="s">
        <v>128</v>
      </c>
      <c r="N11" s="989">
        <v>38308</v>
      </c>
      <c r="O11" s="371" t="s">
        <v>128</v>
      </c>
      <c r="P11" s="727" t="s">
        <v>38</v>
      </c>
      <c r="Q11" s="1646">
        <v>46185</v>
      </c>
      <c r="R11" s="700" t="s">
        <v>256</v>
      </c>
      <c r="S11" s="362" t="s">
        <v>842</v>
      </c>
      <c r="T11" s="372" t="s">
        <v>822</v>
      </c>
      <c r="U11" s="372" t="s">
        <v>822</v>
      </c>
      <c r="V11" s="1647">
        <v>3379</v>
      </c>
      <c r="W11" s="1662">
        <v>3340</v>
      </c>
      <c r="X11" s="1648">
        <f>SUM(V11-W11)</f>
        <v>39</v>
      </c>
      <c r="Y11" s="1238">
        <f>IFERROR($W11/$V11, 0)</f>
        <v>0.98845812370523822</v>
      </c>
      <c r="Z11" s="1646">
        <v>46198</v>
      </c>
      <c r="AA11" s="1646">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4">
        <v>85</v>
      </c>
      <c r="I12" s="371" t="s">
        <v>817</v>
      </c>
      <c r="J12" s="1055" t="s">
        <v>30</v>
      </c>
      <c r="K12" s="689"/>
      <c r="L12" s="359" t="s">
        <v>635</v>
      </c>
      <c r="M12" s="371" t="s">
        <v>128</v>
      </c>
      <c r="N12" s="989">
        <v>56492</v>
      </c>
      <c r="O12" s="371" t="s">
        <v>128</v>
      </c>
      <c r="P12" s="727" t="s">
        <v>38</v>
      </c>
      <c r="Q12" s="1646">
        <v>46170</v>
      </c>
      <c r="R12" s="700" t="s">
        <v>256</v>
      </c>
      <c r="S12" s="362" t="s">
        <v>842</v>
      </c>
      <c r="T12" s="372" t="s">
        <v>822</v>
      </c>
      <c r="U12" s="372" t="s">
        <v>822</v>
      </c>
      <c r="V12" s="1647">
        <v>4054</v>
      </c>
      <c r="W12" s="1662">
        <v>4092</v>
      </c>
      <c r="X12" s="1648">
        <f>SUM(V12-W12)</f>
        <v>-38</v>
      </c>
      <c r="Y12" s="1238">
        <f>IFERROR($W12/$V12, 0)</f>
        <v>1.0093734583127776</v>
      </c>
      <c r="Z12" s="1646">
        <v>46184</v>
      </c>
      <c r="AA12" s="1646">
        <v>46192</v>
      </c>
      <c r="AB12" s="1332">
        <v>1</v>
      </c>
      <c r="AC12" s="1332">
        <v>1</v>
      </c>
      <c r="AD12" s="1053">
        <v>0</v>
      </c>
      <c r="AE12" s="1239" t="s">
        <v>659</v>
      </c>
    </row>
    <row r="13" spans="1:31" ht="39.75" customHeight="1">
      <c r="A13" s="1506" t="s">
        <v>847</v>
      </c>
      <c r="B13" s="1059" t="s">
        <v>34</v>
      </c>
      <c r="C13" s="1379">
        <v>46191</v>
      </c>
      <c r="D13" s="1378" t="s">
        <v>56</v>
      </c>
      <c r="E13" s="1378">
        <v>46169</v>
      </c>
      <c r="F13" s="1377" t="s">
        <v>55</v>
      </c>
      <c r="G13" s="1251" t="s">
        <v>848</v>
      </c>
      <c r="H13" s="1644">
        <v>87</v>
      </c>
      <c r="I13" s="371" t="s">
        <v>817</v>
      </c>
      <c r="J13" s="1055" t="s">
        <v>30</v>
      </c>
      <c r="K13" s="689"/>
      <c r="L13" s="359" t="s">
        <v>635</v>
      </c>
      <c r="M13" s="371" t="s">
        <v>128</v>
      </c>
      <c r="N13" s="989">
        <v>59286</v>
      </c>
      <c r="O13" s="371" t="s">
        <v>128</v>
      </c>
      <c r="P13" s="727" t="s">
        <v>38</v>
      </c>
      <c r="Q13" s="1646">
        <v>46170</v>
      </c>
      <c r="R13" s="700" t="s">
        <v>256</v>
      </c>
      <c r="S13" s="362" t="s">
        <v>842</v>
      </c>
      <c r="T13" s="372" t="s">
        <v>822</v>
      </c>
      <c r="U13" s="372" t="s">
        <v>822</v>
      </c>
      <c r="V13" s="1647">
        <v>4413</v>
      </c>
      <c r="W13" s="1662">
        <v>4477</v>
      </c>
      <c r="X13" s="1648">
        <f>SUM(V13-W13)</f>
        <v>-64</v>
      </c>
      <c r="Y13" s="1238">
        <f>IFERROR($W13/$V13, 0)</f>
        <v>1.0145026059370044</v>
      </c>
      <c r="Z13" s="1646">
        <v>46184</v>
      </c>
      <c r="AA13" s="1646">
        <v>46190</v>
      </c>
      <c r="AB13" s="1332">
        <v>1</v>
      </c>
      <c r="AC13" s="1332">
        <v>1</v>
      </c>
      <c r="AD13" s="1255">
        <v>0</v>
      </c>
      <c r="AE13" s="1239" t="s">
        <v>659</v>
      </c>
    </row>
    <row r="14" spans="1:31" ht="39.75" customHeight="1">
      <c r="A14" s="1537" t="s">
        <v>849</v>
      </c>
      <c r="B14" s="1059" t="s">
        <v>34</v>
      </c>
      <c r="C14" s="1379">
        <v>46191</v>
      </c>
      <c r="D14" s="1378" t="s">
        <v>56</v>
      </c>
      <c r="E14" s="1378">
        <v>46169</v>
      </c>
      <c r="F14" s="1377" t="s">
        <v>55</v>
      </c>
      <c r="G14" s="1251" t="s">
        <v>850</v>
      </c>
      <c r="H14" s="1644">
        <v>56</v>
      </c>
      <c r="I14" s="1052" t="s">
        <v>817</v>
      </c>
      <c r="J14" s="1055" t="s">
        <v>30</v>
      </c>
      <c r="K14" s="689"/>
      <c r="L14" s="359" t="s">
        <v>635</v>
      </c>
      <c r="M14" s="371" t="s">
        <v>128</v>
      </c>
      <c r="N14" s="989">
        <v>42220</v>
      </c>
      <c r="O14" s="371" t="s">
        <v>128</v>
      </c>
      <c r="P14" s="1536" t="s">
        <v>38</v>
      </c>
      <c r="Q14" s="1646">
        <v>46170</v>
      </c>
      <c r="R14" s="700" t="s">
        <v>128</v>
      </c>
      <c r="S14" s="362">
        <v>46190</v>
      </c>
      <c r="T14" s="372" t="s">
        <v>818</v>
      </c>
      <c r="U14" s="372" t="s">
        <v>822</v>
      </c>
      <c r="V14" s="1647">
        <v>3090</v>
      </c>
      <c r="W14" s="1663">
        <v>2998</v>
      </c>
      <c r="X14" s="1648">
        <f>SUM(V14-W14)</f>
        <v>92</v>
      </c>
      <c r="Y14" s="1238">
        <f>IFERROR($W14/$V14, 0)</f>
        <v>0.9702265372168285</v>
      </c>
      <c r="Z14" s="1646">
        <v>46183</v>
      </c>
      <c r="AA14" s="1646">
        <v>46184</v>
      </c>
      <c r="AB14" s="1332">
        <v>1</v>
      </c>
      <c r="AC14" s="1332">
        <v>1</v>
      </c>
      <c r="AD14" s="1255">
        <v>0</v>
      </c>
      <c r="AE14" s="1239" t="s">
        <v>659</v>
      </c>
    </row>
    <row r="15" spans="1:31" ht="39.75" customHeight="1">
      <c r="A15" s="1506" t="s">
        <v>851</v>
      </c>
      <c r="B15" s="1059" t="s">
        <v>34</v>
      </c>
      <c r="C15" s="1379">
        <v>46191</v>
      </c>
      <c r="D15" s="1378" t="s">
        <v>56</v>
      </c>
      <c r="E15" s="1378">
        <v>46184</v>
      </c>
      <c r="F15" s="1377" t="s">
        <v>55</v>
      </c>
      <c r="G15" s="1251"/>
      <c r="H15" s="1644">
        <v>74</v>
      </c>
      <c r="I15" s="371" t="s">
        <v>817</v>
      </c>
      <c r="J15" s="740" t="s">
        <v>30</v>
      </c>
      <c r="K15" s="689"/>
      <c r="L15" s="359" t="s">
        <v>635</v>
      </c>
      <c r="M15" s="371" t="s">
        <v>128</v>
      </c>
      <c r="N15" s="989">
        <v>51256</v>
      </c>
      <c r="O15" s="371" t="s">
        <v>128</v>
      </c>
      <c r="P15" s="727" t="s">
        <v>38</v>
      </c>
      <c r="Q15" s="1646">
        <v>46185</v>
      </c>
      <c r="R15" s="700" t="s">
        <v>256</v>
      </c>
      <c r="S15" s="362" t="s">
        <v>842</v>
      </c>
      <c r="T15" s="372" t="s">
        <v>822</v>
      </c>
      <c r="U15" s="372" t="s">
        <v>822</v>
      </c>
      <c r="V15" s="1647">
        <v>3826</v>
      </c>
      <c r="W15" s="1662">
        <v>3853</v>
      </c>
      <c r="X15" s="1648">
        <f>SUM(V15-W15)</f>
        <v>-27</v>
      </c>
      <c r="Y15" s="1238">
        <f>IFERROR($W15/$V15, 0)</f>
        <v>1.0070569785676948</v>
      </c>
      <c r="Z15" s="1646">
        <v>46203</v>
      </c>
      <c r="AA15" s="1646">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4">
        <v>73</v>
      </c>
      <c r="I16" s="371" t="s">
        <v>817</v>
      </c>
      <c r="J16" s="1055" t="s">
        <v>30</v>
      </c>
      <c r="K16" s="689"/>
      <c r="L16" s="359" t="s">
        <v>635</v>
      </c>
      <c r="M16" s="371" t="s">
        <v>128</v>
      </c>
      <c r="N16" s="989">
        <v>61225.25</v>
      </c>
      <c r="O16" s="371" t="s">
        <v>128</v>
      </c>
      <c r="P16" s="727" t="s">
        <v>38</v>
      </c>
      <c r="Q16" s="1646">
        <v>46184</v>
      </c>
      <c r="R16" s="700" t="s">
        <v>256</v>
      </c>
      <c r="S16" s="362" t="s">
        <v>842</v>
      </c>
      <c r="T16" s="372" t="s">
        <v>822</v>
      </c>
      <c r="U16" s="372" t="s">
        <v>822</v>
      </c>
      <c r="V16" s="1647">
        <v>4654</v>
      </c>
      <c r="W16" s="1662">
        <v>4748</v>
      </c>
      <c r="X16" s="1648">
        <f>SUM(V16-W16)</f>
        <v>-94</v>
      </c>
      <c r="Y16" s="1238">
        <f>IFERROR($W16/$V16, 0)</f>
        <v>1.0201976794155565</v>
      </c>
      <c r="Z16" s="1646">
        <v>46191</v>
      </c>
      <c r="AA16" s="1646">
        <v>46202</v>
      </c>
      <c r="AB16" s="1332">
        <v>1</v>
      </c>
      <c r="AC16" s="1332">
        <v>1</v>
      </c>
      <c r="AD16" s="1053">
        <v>0</v>
      </c>
      <c r="AE16" s="1239" t="s">
        <v>659</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635</v>
      </c>
      <c r="M17" s="699" t="s">
        <v>128</v>
      </c>
      <c r="N17" s="703">
        <v>6580.6</v>
      </c>
      <c r="O17" s="699" t="s">
        <v>128</v>
      </c>
      <c r="P17" s="727" t="s">
        <v>38</v>
      </c>
      <c r="Q17" s="1646">
        <v>46147</v>
      </c>
      <c r="R17" s="700" t="s">
        <v>128</v>
      </c>
      <c r="S17" s="362">
        <v>46161</v>
      </c>
      <c r="T17" s="372" t="s">
        <v>822</v>
      </c>
      <c r="U17" s="372" t="s">
        <v>822</v>
      </c>
      <c r="V17" s="1647">
        <v>466</v>
      </c>
      <c r="W17" s="1662">
        <v>625</v>
      </c>
      <c r="X17" s="1648">
        <f>SUM(V17-W17)</f>
        <v>-159</v>
      </c>
      <c r="Y17" s="1238">
        <f>IFERROR($W17/$V17, 0)</f>
        <v>1.3412017167381973</v>
      </c>
      <c r="Z17" s="1646">
        <v>46157</v>
      </c>
      <c r="AA17" s="1487">
        <v>46161</v>
      </c>
      <c r="AB17" s="1485">
        <v>0</v>
      </c>
      <c r="AC17" s="695">
        <v>0</v>
      </c>
      <c r="AD17" s="1053">
        <v>0</v>
      </c>
      <c r="AE17" s="1239" t="s">
        <v>661</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635</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558" t="s">
        <v>857</v>
      </c>
      <c r="B19" s="1406" t="s">
        <v>34</v>
      </c>
      <c r="C19" s="1250">
        <v>46203</v>
      </c>
      <c r="D19" s="1237" t="s">
        <v>56</v>
      </c>
      <c r="E19" s="1251">
        <v>46195</v>
      </c>
      <c r="F19" s="1237" t="s">
        <v>55</v>
      </c>
      <c r="G19" s="1251"/>
      <c r="H19" s="1177">
        <v>0</v>
      </c>
      <c r="I19" s="1258" t="s">
        <v>817</v>
      </c>
      <c r="J19" s="1177" t="s">
        <v>30</v>
      </c>
      <c r="K19" s="361"/>
      <c r="L19" s="359" t="s">
        <v>635</v>
      </c>
      <c r="M19" s="1177" t="s">
        <v>128</v>
      </c>
      <c r="N19" s="1408">
        <v>36161.25</v>
      </c>
      <c r="O19" s="1177" t="s">
        <v>128</v>
      </c>
      <c r="P19" s="1622" t="s">
        <v>38</v>
      </c>
      <c r="Q19" s="1220">
        <v>46162</v>
      </c>
      <c r="R19" s="700" t="s">
        <v>256</v>
      </c>
      <c r="S19" s="362" t="s">
        <v>842</v>
      </c>
      <c r="T19" s="372" t="s">
        <v>822</v>
      </c>
      <c r="U19" s="372" t="s">
        <v>822</v>
      </c>
      <c r="V19" s="1223">
        <v>2885</v>
      </c>
      <c r="W19" s="1476">
        <v>2952</v>
      </c>
      <c r="X19" s="1222">
        <f>SUM(V19-W19)</f>
        <v>-67</v>
      </c>
      <c r="Y19" s="1238">
        <f>IFERROR($W19/$V19, 0)</f>
        <v>1.0232235701906411</v>
      </c>
      <c r="Z19" s="1220">
        <v>46210</v>
      </c>
      <c r="AA19" s="1220">
        <v>46212</v>
      </c>
      <c r="AB19" s="1189">
        <v>0</v>
      </c>
      <c r="AC19" s="1189">
        <v>0</v>
      </c>
      <c r="AD19" s="1223">
        <v>0</v>
      </c>
      <c r="AE19" s="1239" t="s">
        <v>699</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635</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635</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635</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569</v>
      </c>
      <c r="C23" s="1379">
        <v>46325</v>
      </c>
      <c r="D23" s="357" t="s">
        <v>52</v>
      </c>
      <c r="E23" s="1378">
        <v>46143</v>
      </c>
      <c r="F23" s="1377" t="s">
        <v>59</v>
      </c>
      <c r="G23" s="1237" t="s">
        <v>865</v>
      </c>
      <c r="H23" s="1644">
        <v>21</v>
      </c>
      <c r="I23" s="371" t="s">
        <v>817</v>
      </c>
      <c r="J23" s="1055" t="s">
        <v>30</v>
      </c>
      <c r="K23" s="689"/>
      <c r="L23" s="1378">
        <v>46147</v>
      </c>
      <c r="M23" s="371" t="s">
        <v>128</v>
      </c>
      <c r="N23" s="989">
        <v>81882</v>
      </c>
      <c r="O23" s="371" t="s">
        <v>128</v>
      </c>
      <c r="P23" s="727" t="s">
        <v>38</v>
      </c>
      <c r="Q23" s="1646">
        <v>46146</v>
      </c>
      <c r="R23" s="990" t="s">
        <v>128</v>
      </c>
      <c r="S23" s="362">
        <v>46182</v>
      </c>
      <c r="T23" s="372" t="s">
        <v>822</v>
      </c>
      <c r="U23" s="372" t="s">
        <v>822</v>
      </c>
      <c r="V23" s="1647">
        <v>6481</v>
      </c>
      <c r="W23" s="1476">
        <v>6586</v>
      </c>
      <c r="X23" s="1648">
        <f>SUM(V23-W23)</f>
        <v>-105</v>
      </c>
      <c r="Y23" s="1238">
        <f>IFERROR($W23/$V23, 0)</f>
        <v>1.0162012035179757</v>
      </c>
      <c r="Z23" s="1646">
        <v>46154</v>
      </c>
      <c r="AA23" s="1507">
        <v>46177</v>
      </c>
      <c r="AB23" s="1485">
        <v>0</v>
      </c>
      <c r="AC23" s="695">
        <v>0</v>
      </c>
      <c r="AD23" s="1053">
        <v>0</v>
      </c>
      <c r="AE23" s="1040" t="s">
        <v>866</v>
      </c>
    </row>
    <row r="24" spans="1:31" ht="39.75" customHeight="1">
      <c r="A24" s="1426" t="s">
        <v>867</v>
      </c>
      <c r="B24" s="1249" t="s">
        <v>569</v>
      </c>
      <c r="C24" s="1379">
        <v>46325</v>
      </c>
      <c r="D24" s="357" t="s">
        <v>52</v>
      </c>
      <c r="E24" s="1378">
        <v>46143</v>
      </c>
      <c r="F24" s="1377" t="s">
        <v>65</v>
      </c>
      <c r="G24" s="1237" t="s">
        <v>868</v>
      </c>
      <c r="H24" s="1644">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569</v>
      </c>
      <c r="C25" s="1379">
        <v>46325</v>
      </c>
      <c r="D25" s="1379" t="s">
        <v>58</v>
      </c>
      <c r="E25" s="1378">
        <v>46170</v>
      </c>
      <c r="F25" s="1377" t="s">
        <v>61</v>
      </c>
      <c r="G25" s="1271"/>
      <c r="H25" s="1644">
        <v>65</v>
      </c>
      <c r="I25" s="371" t="s">
        <v>817</v>
      </c>
      <c r="J25" s="1055" t="s">
        <v>30</v>
      </c>
      <c r="K25" s="689"/>
      <c r="L25" s="1378">
        <v>46175</v>
      </c>
      <c r="M25" s="371" t="s">
        <v>128</v>
      </c>
      <c r="N25" s="989">
        <v>97544</v>
      </c>
      <c r="O25" s="371" t="s">
        <v>128</v>
      </c>
      <c r="P25" s="1536" t="s">
        <v>38</v>
      </c>
      <c r="Q25" s="1646">
        <v>46171</v>
      </c>
      <c r="R25" s="700" t="s">
        <v>128</v>
      </c>
      <c r="S25" s="362">
        <v>46190</v>
      </c>
      <c r="T25" s="372" t="s">
        <v>822</v>
      </c>
      <c r="U25" s="372" t="s">
        <v>822</v>
      </c>
      <c r="V25" s="1647">
        <v>7771</v>
      </c>
      <c r="W25" s="1535">
        <v>7623</v>
      </c>
      <c r="X25" s="1648">
        <f>SUM(V25-W25)</f>
        <v>148</v>
      </c>
      <c r="Y25" s="1238">
        <f>IFERROR($W25/$V25, 0)</f>
        <v>0.98095483206794487</v>
      </c>
      <c r="Z25" s="1646">
        <v>46178</v>
      </c>
      <c r="AA25" s="1660">
        <v>46184</v>
      </c>
      <c r="AB25" s="813">
        <v>0</v>
      </c>
      <c r="AC25" s="1485">
        <v>0</v>
      </c>
      <c r="AD25" s="1053">
        <v>0</v>
      </c>
      <c r="AE25" s="1040" t="s">
        <v>871</v>
      </c>
    </row>
    <row r="26" spans="1:31" ht="39.75" customHeight="1">
      <c r="A26" s="1426" t="s">
        <v>872</v>
      </c>
      <c r="B26" s="1249" t="s">
        <v>569</v>
      </c>
      <c r="C26" s="1379">
        <v>46325</v>
      </c>
      <c r="D26" s="1379" t="s">
        <v>78</v>
      </c>
      <c r="E26" s="1378">
        <v>46159</v>
      </c>
      <c r="F26" s="1377" t="s">
        <v>59</v>
      </c>
      <c r="G26" s="1237"/>
      <c r="H26" s="1644">
        <v>31</v>
      </c>
      <c r="I26" s="371" t="s">
        <v>817</v>
      </c>
      <c r="J26" s="1055" t="s">
        <v>30</v>
      </c>
      <c r="K26" s="689"/>
      <c r="L26" s="1378">
        <v>45795</v>
      </c>
      <c r="M26" s="371" t="s">
        <v>128</v>
      </c>
      <c r="N26" s="989">
        <v>73945</v>
      </c>
      <c r="O26" s="371" t="s">
        <v>128</v>
      </c>
      <c r="P26" s="727" t="s">
        <v>38</v>
      </c>
      <c r="Q26" s="1646">
        <v>46160</v>
      </c>
      <c r="R26" s="700" t="s">
        <v>256</v>
      </c>
      <c r="S26" s="362" t="s">
        <v>842</v>
      </c>
      <c r="T26" s="372" t="s">
        <v>822</v>
      </c>
      <c r="U26" s="372" t="s">
        <v>822</v>
      </c>
      <c r="V26" s="1647">
        <v>5923</v>
      </c>
      <c r="W26" s="1476">
        <v>6113</v>
      </c>
      <c r="X26" s="1648">
        <f>SUM(V26-W26)</f>
        <v>-190</v>
      </c>
      <c r="Y26" s="1238">
        <f>IFERROR($W26/$V26, 0)</f>
        <v>1.0320783386797232</v>
      </c>
      <c r="Z26" s="1646">
        <v>46188</v>
      </c>
      <c r="AA26" s="1646">
        <v>46197</v>
      </c>
      <c r="AB26" s="695">
        <v>0</v>
      </c>
      <c r="AC26" s="695">
        <v>0</v>
      </c>
      <c r="AD26" s="1053">
        <v>0</v>
      </c>
      <c r="AE26" s="1040" t="s">
        <v>574</v>
      </c>
    </row>
    <row r="27" spans="1:31" ht="39.75" customHeight="1">
      <c r="A27" s="1426" t="s">
        <v>873</v>
      </c>
      <c r="B27" s="1249" t="s">
        <v>569</v>
      </c>
      <c r="C27" s="1379">
        <v>46325</v>
      </c>
      <c r="D27" s="1379" t="s">
        <v>58</v>
      </c>
      <c r="E27" s="1378">
        <v>46170</v>
      </c>
      <c r="F27" s="1377" t="s">
        <v>61</v>
      </c>
      <c r="G27" s="1237"/>
      <c r="H27" s="1644">
        <v>93</v>
      </c>
      <c r="I27" s="371" t="s">
        <v>817</v>
      </c>
      <c r="J27" s="1055" t="s">
        <v>30</v>
      </c>
      <c r="K27" s="689"/>
      <c r="L27" s="1378">
        <v>46175</v>
      </c>
      <c r="M27" s="371" t="s">
        <v>128</v>
      </c>
      <c r="N27" s="989">
        <v>111096</v>
      </c>
      <c r="O27" s="371" t="s">
        <v>128</v>
      </c>
      <c r="P27" s="727" t="s">
        <v>38</v>
      </c>
      <c r="Q27" s="1646">
        <v>46171</v>
      </c>
      <c r="R27" s="700" t="s">
        <v>128</v>
      </c>
      <c r="S27" s="362">
        <v>46203</v>
      </c>
      <c r="T27" s="372" t="s">
        <v>822</v>
      </c>
      <c r="U27" s="372" t="s">
        <v>822</v>
      </c>
      <c r="V27" s="1647">
        <v>9483</v>
      </c>
      <c r="W27" s="1476">
        <v>9171</v>
      </c>
      <c r="X27" s="1648">
        <f>SUM(V27-W27)</f>
        <v>312</v>
      </c>
      <c r="Y27" s="1238">
        <f>IFERROR($W27/$V27, 0)</f>
        <v>0.9670990192976906</v>
      </c>
      <c r="Z27" s="1646">
        <v>46188</v>
      </c>
      <c r="AA27" s="1646">
        <v>46197</v>
      </c>
      <c r="AB27" s="695">
        <v>0</v>
      </c>
      <c r="AC27" s="695">
        <v>0</v>
      </c>
      <c r="AD27" s="1053">
        <v>0</v>
      </c>
      <c r="AE27" s="1040" t="s">
        <v>874</v>
      </c>
    </row>
    <row r="28" spans="1:31" ht="39.75" customHeight="1">
      <c r="A28" s="1426" t="s">
        <v>875</v>
      </c>
      <c r="B28" s="1249" t="s">
        <v>569</v>
      </c>
      <c r="C28" s="1379">
        <v>46325</v>
      </c>
      <c r="D28" s="1379" t="s">
        <v>68</v>
      </c>
      <c r="E28" s="1378">
        <v>46148</v>
      </c>
      <c r="F28" s="1377" t="s">
        <v>59</v>
      </c>
      <c r="G28" s="1237" t="s">
        <v>876</v>
      </c>
      <c r="H28" s="1644">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569</v>
      </c>
      <c r="C29" s="1379">
        <v>46325</v>
      </c>
      <c r="D29" s="1379" t="s">
        <v>64</v>
      </c>
      <c r="E29" s="1378">
        <v>46157</v>
      </c>
      <c r="F29" s="1377" t="s">
        <v>59</v>
      </c>
      <c r="G29" s="1237"/>
      <c r="H29" s="1644">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574</v>
      </c>
    </row>
    <row r="30" spans="1:31" ht="39.75" customHeight="1">
      <c r="A30" s="1426" t="s">
        <v>879</v>
      </c>
      <c r="B30" s="1249" t="s">
        <v>569</v>
      </c>
      <c r="C30" s="1379">
        <v>46325</v>
      </c>
      <c r="D30" s="1379" t="s">
        <v>58</v>
      </c>
      <c r="E30" s="1378">
        <v>46170</v>
      </c>
      <c r="F30" s="1377" t="s">
        <v>61</v>
      </c>
      <c r="G30" s="1237"/>
      <c r="H30" s="1644">
        <v>91</v>
      </c>
      <c r="I30" s="371" t="s">
        <v>817</v>
      </c>
      <c r="J30" s="1055" t="s">
        <v>30</v>
      </c>
      <c r="K30" s="689"/>
      <c r="L30" s="1378">
        <v>46175</v>
      </c>
      <c r="M30" s="371" t="s">
        <v>128</v>
      </c>
      <c r="N30" s="989">
        <v>111633.5</v>
      </c>
      <c r="O30" s="371" t="s">
        <v>128</v>
      </c>
      <c r="P30" s="727" t="s">
        <v>38</v>
      </c>
      <c r="Q30" s="1646">
        <v>46178</v>
      </c>
      <c r="R30" s="700" t="s">
        <v>128</v>
      </c>
      <c r="S30" s="362">
        <v>46209</v>
      </c>
      <c r="T30" s="372" t="s">
        <v>822</v>
      </c>
      <c r="U30" s="372" t="s">
        <v>822</v>
      </c>
      <c r="V30" s="1647">
        <v>9431</v>
      </c>
      <c r="W30" s="1476">
        <v>9339</v>
      </c>
      <c r="X30" s="1648">
        <f>SUM(V30-W30)</f>
        <v>92</v>
      </c>
      <c r="Y30" s="1238">
        <f>IFERROR($W30/$V30, 0)</f>
        <v>0.99024493691018978</v>
      </c>
      <c r="Z30" s="1646">
        <v>46197</v>
      </c>
      <c r="AA30" s="1646">
        <v>46205</v>
      </c>
      <c r="AB30" s="695">
        <v>0</v>
      </c>
      <c r="AC30" s="695">
        <v>0</v>
      </c>
      <c r="AD30" s="1053">
        <v>0</v>
      </c>
      <c r="AE30" s="1040" t="s">
        <v>880</v>
      </c>
    </row>
    <row r="31" spans="1:31" ht="39.75" customHeight="1">
      <c r="A31" s="1426" t="s">
        <v>881</v>
      </c>
      <c r="B31" s="1249" t="s">
        <v>569</v>
      </c>
      <c r="C31" s="1379">
        <v>46325</v>
      </c>
      <c r="D31" s="1379" t="s">
        <v>58</v>
      </c>
      <c r="E31" s="1378">
        <v>46170</v>
      </c>
      <c r="F31" s="1377" t="s">
        <v>61</v>
      </c>
      <c r="G31" s="1237"/>
      <c r="H31" s="1644">
        <v>76</v>
      </c>
      <c r="I31" s="371" t="s">
        <v>817</v>
      </c>
      <c r="J31" s="1055" t="s">
        <v>30</v>
      </c>
      <c r="K31" s="689"/>
      <c r="L31" s="1378">
        <v>46175</v>
      </c>
      <c r="M31" s="371" t="s">
        <v>128</v>
      </c>
      <c r="N31" s="989">
        <v>67567.5</v>
      </c>
      <c r="O31" s="371" t="s">
        <v>128</v>
      </c>
      <c r="P31" s="727" t="s">
        <v>38</v>
      </c>
      <c r="Q31" s="1646">
        <v>46171</v>
      </c>
      <c r="R31" s="700" t="s">
        <v>256</v>
      </c>
      <c r="S31" s="362" t="s">
        <v>842</v>
      </c>
      <c r="T31" s="372" t="s">
        <v>822</v>
      </c>
      <c r="U31" s="372" t="s">
        <v>822</v>
      </c>
      <c r="V31" s="1647">
        <v>5460</v>
      </c>
      <c r="W31" s="1476">
        <v>5402</v>
      </c>
      <c r="X31" s="1648">
        <f>SUM(V31-W31)</f>
        <v>58</v>
      </c>
      <c r="Y31" s="1238">
        <f>IFERROR($W31/$V31, 0)</f>
        <v>0.98937728937728942</v>
      </c>
      <c r="Z31" s="1646">
        <v>46209</v>
      </c>
      <c r="AA31" s="1646">
        <v>46212</v>
      </c>
      <c r="AB31" s="695">
        <v>0</v>
      </c>
      <c r="AC31" s="695">
        <v>0</v>
      </c>
      <c r="AD31" s="1053">
        <v>0</v>
      </c>
      <c r="AE31" s="1040" t="s">
        <v>882</v>
      </c>
    </row>
    <row r="32" spans="1:31" ht="39.75" customHeight="1">
      <c r="A32" s="1426" t="s">
        <v>883</v>
      </c>
      <c r="B32" s="1249" t="s">
        <v>569</v>
      </c>
      <c r="C32" s="1379">
        <v>46325</v>
      </c>
      <c r="D32" s="1379" t="s">
        <v>58</v>
      </c>
      <c r="E32" s="1378">
        <v>46170</v>
      </c>
      <c r="F32" s="1377" t="s">
        <v>65</v>
      </c>
      <c r="G32" s="1237"/>
      <c r="H32" s="1644">
        <v>51</v>
      </c>
      <c r="I32" s="371" t="s">
        <v>817</v>
      </c>
      <c r="J32" s="1055" t="s">
        <v>30</v>
      </c>
      <c r="K32" s="689"/>
      <c r="L32" s="1378">
        <v>46174</v>
      </c>
      <c r="M32" s="371" t="s">
        <v>128</v>
      </c>
      <c r="N32" s="989">
        <v>97514.75</v>
      </c>
      <c r="O32" s="371" t="s">
        <v>128</v>
      </c>
      <c r="P32" s="727" t="s">
        <v>38</v>
      </c>
      <c r="Q32" s="1646">
        <v>46174</v>
      </c>
      <c r="R32" s="700" t="s">
        <v>256</v>
      </c>
      <c r="S32" s="362" t="s">
        <v>842</v>
      </c>
      <c r="T32" s="372" t="s">
        <v>822</v>
      </c>
      <c r="U32" s="372" t="s">
        <v>822</v>
      </c>
      <c r="V32" s="1647">
        <v>7958</v>
      </c>
      <c r="W32" s="1476">
        <v>8116</v>
      </c>
      <c r="X32" s="1648">
        <f>SUM(V32-W32)</f>
        <v>-158</v>
      </c>
      <c r="Y32" s="1238">
        <f>IFERROR($W32/$V32, 0)</f>
        <v>1.0198542347323447</v>
      </c>
      <c r="Z32" s="1646">
        <v>46181</v>
      </c>
      <c r="AA32" s="1510">
        <v>46191</v>
      </c>
      <c r="AB32" s="1522">
        <v>0</v>
      </c>
      <c r="AC32" s="1485">
        <v>0</v>
      </c>
      <c r="AD32" s="1255">
        <v>0</v>
      </c>
      <c r="AE32" s="1040" t="s">
        <v>574</v>
      </c>
    </row>
    <row r="33" spans="1:31" ht="39.75" customHeight="1">
      <c r="A33" s="1426" t="s">
        <v>884</v>
      </c>
      <c r="B33" s="1249" t="s">
        <v>569</v>
      </c>
      <c r="C33" s="1379">
        <v>46325</v>
      </c>
      <c r="D33" s="1379" t="s">
        <v>58</v>
      </c>
      <c r="E33" s="1378">
        <v>46170</v>
      </c>
      <c r="F33" s="1377" t="s">
        <v>65</v>
      </c>
      <c r="G33" s="1237"/>
      <c r="H33" s="1644">
        <v>63</v>
      </c>
      <c r="I33" s="371" t="s">
        <v>817</v>
      </c>
      <c r="J33" s="1055" t="s">
        <v>30</v>
      </c>
      <c r="K33" s="689"/>
      <c r="L33" s="1378">
        <v>46174</v>
      </c>
      <c r="M33" s="371" t="s">
        <v>128</v>
      </c>
      <c r="N33" s="989">
        <v>54827.5</v>
      </c>
      <c r="O33" s="371" t="s">
        <v>128</v>
      </c>
      <c r="P33" s="727" t="s">
        <v>38</v>
      </c>
      <c r="Q33" s="1646">
        <v>46183</v>
      </c>
      <c r="R33" s="700" t="s">
        <v>128</v>
      </c>
      <c r="S33" s="362">
        <v>46211</v>
      </c>
      <c r="T33" s="372" t="s">
        <v>822</v>
      </c>
      <c r="U33" s="372" t="s">
        <v>822</v>
      </c>
      <c r="V33" s="1647">
        <v>4414</v>
      </c>
      <c r="W33" s="1476">
        <v>4493</v>
      </c>
      <c r="X33" s="1648">
        <f>SUM(V33-W33)</f>
        <v>-79</v>
      </c>
      <c r="Y33" s="1238">
        <f>IFERROR($W33/$V33, 0)</f>
        <v>1.017897598550068</v>
      </c>
      <c r="Z33" s="1646">
        <v>46185</v>
      </c>
      <c r="AA33" s="1660">
        <v>46188</v>
      </c>
      <c r="AB33" s="813">
        <v>0</v>
      </c>
      <c r="AC33" s="1485">
        <v>0</v>
      </c>
      <c r="AD33" s="1053">
        <v>0</v>
      </c>
      <c r="AE33" s="1040" t="s">
        <v>574</v>
      </c>
    </row>
    <row r="34" spans="1:31" ht="39.75" customHeight="1">
      <c r="A34" s="1426" t="s">
        <v>885</v>
      </c>
      <c r="B34" s="1249" t="s">
        <v>569</v>
      </c>
      <c r="C34" s="1379">
        <v>46325</v>
      </c>
      <c r="D34" s="1379" t="s">
        <v>58</v>
      </c>
      <c r="E34" s="1378">
        <v>46170</v>
      </c>
      <c r="F34" s="1377" t="s">
        <v>61</v>
      </c>
      <c r="G34" s="1237"/>
      <c r="H34" s="1644">
        <v>42</v>
      </c>
      <c r="I34" s="371" t="s">
        <v>817</v>
      </c>
      <c r="J34" s="1055" t="s">
        <v>30</v>
      </c>
      <c r="K34" s="689"/>
      <c r="L34" s="1378">
        <v>46178</v>
      </c>
      <c r="M34" s="371" t="s">
        <v>128</v>
      </c>
      <c r="N34" s="989">
        <v>101724.5</v>
      </c>
      <c r="O34" s="371" t="s">
        <v>128</v>
      </c>
      <c r="P34" s="727" t="s">
        <v>38</v>
      </c>
      <c r="Q34" s="1646">
        <v>46171</v>
      </c>
      <c r="R34" s="700" t="s">
        <v>128</v>
      </c>
      <c r="S34" s="362">
        <v>46203</v>
      </c>
      <c r="T34" s="372" t="s">
        <v>822</v>
      </c>
      <c r="U34" s="372" t="s">
        <v>822</v>
      </c>
      <c r="V34" s="1647">
        <v>7993</v>
      </c>
      <c r="W34" s="1476">
        <v>7560</v>
      </c>
      <c r="X34" s="1648">
        <f>SUM(V34-W34)</f>
        <v>433</v>
      </c>
      <c r="Y34" s="1238">
        <f>IFERROR($W34/$V34, 0)</f>
        <v>0.94582759914925563</v>
      </c>
      <c r="Z34" s="1646">
        <v>46190</v>
      </c>
      <c r="AA34" s="1646">
        <v>46198</v>
      </c>
      <c r="AB34" s="695">
        <v>0</v>
      </c>
      <c r="AC34" s="695">
        <v>0</v>
      </c>
      <c r="AD34" s="1053">
        <v>0</v>
      </c>
      <c r="AE34" s="1040" t="s">
        <v>874</v>
      </c>
    </row>
    <row r="35" spans="1:31" ht="39.75" customHeight="1">
      <c r="A35" s="1426" t="s">
        <v>886</v>
      </c>
      <c r="B35" s="1249" t="s">
        <v>569</v>
      </c>
      <c r="C35" s="1379">
        <v>46325</v>
      </c>
      <c r="D35" s="1379" t="s">
        <v>58</v>
      </c>
      <c r="E35" s="1378">
        <v>46170</v>
      </c>
      <c r="F35" s="1377" t="s">
        <v>65</v>
      </c>
      <c r="G35" s="1237"/>
      <c r="H35" s="1644">
        <v>67</v>
      </c>
      <c r="I35" s="371" t="s">
        <v>817</v>
      </c>
      <c r="J35" s="1055" t="s">
        <v>30</v>
      </c>
      <c r="K35" s="689"/>
      <c r="L35" s="1378" t="s">
        <v>635</v>
      </c>
      <c r="M35" s="371" t="s">
        <v>128</v>
      </c>
      <c r="N35" s="989">
        <v>95128</v>
      </c>
      <c r="O35" s="371" t="s">
        <v>128</v>
      </c>
      <c r="P35" s="727" t="s">
        <v>38</v>
      </c>
      <c r="Q35" s="1646">
        <v>46171</v>
      </c>
      <c r="R35" s="700" t="s">
        <v>128</v>
      </c>
      <c r="S35" s="362">
        <v>46211</v>
      </c>
      <c r="T35" s="372" t="s">
        <v>822</v>
      </c>
      <c r="U35" s="372" t="s">
        <v>822</v>
      </c>
      <c r="V35" s="1647">
        <v>7857</v>
      </c>
      <c r="W35" s="1476">
        <v>7383</v>
      </c>
      <c r="X35" s="1648">
        <f>SUM(V35-W35)</f>
        <v>474</v>
      </c>
      <c r="Y35" s="1238">
        <f>IFERROR($W35/$V35, 0)</f>
        <v>0.93967163039327983</v>
      </c>
      <c r="Z35" s="1646">
        <v>46198</v>
      </c>
      <c r="AA35" s="1646">
        <v>46204</v>
      </c>
      <c r="AB35" s="695">
        <v>0</v>
      </c>
      <c r="AC35" s="695">
        <v>0</v>
      </c>
      <c r="AD35" s="1053">
        <v>0</v>
      </c>
      <c r="AE35" s="1040" t="s">
        <v>574</v>
      </c>
    </row>
    <row r="36" spans="1:31" ht="39.75" customHeight="1">
      <c r="A36" s="1426" t="s">
        <v>887</v>
      </c>
      <c r="B36" s="1249" t="s">
        <v>569</v>
      </c>
      <c r="C36" s="1379">
        <v>46325</v>
      </c>
      <c r="D36" s="1379" t="s">
        <v>58</v>
      </c>
      <c r="E36" s="1378">
        <v>46170</v>
      </c>
      <c r="F36" s="1377" t="s">
        <v>65</v>
      </c>
      <c r="G36" s="1237"/>
      <c r="H36" s="1644">
        <v>91</v>
      </c>
      <c r="I36" s="371" t="s">
        <v>817</v>
      </c>
      <c r="J36" s="1055" t="s">
        <v>30</v>
      </c>
      <c r="K36" s="689"/>
      <c r="L36" s="1378">
        <v>46175</v>
      </c>
      <c r="M36" s="371" t="s">
        <v>128</v>
      </c>
      <c r="N36" s="989">
        <v>72668.5</v>
      </c>
      <c r="O36" s="371" t="s">
        <v>128</v>
      </c>
      <c r="P36" s="727" t="s">
        <v>38</v>
      </c>
      <c r="Q36" s="1646">
        <v>46176</v>
      </c>
      <c r="R36" s="700" t="s">
        <v>256</v>
      </c>
      <c r="S36" s="362" t="s">
        <v>842</v>
      </c>
      <c r="T36" s="372" t="s">
        <v>822</v>
      </c>
      <c r="U36" s="372" t="s">
        <v>822</v>
      </c>
      <c r="V36" s="1647">
        <v>5934</v>
      </c>
      <c r="W36" s="1476">
        <v>6020</v>
      </c>
      <c r="X36" s="1648">
        <f>SUM(V36-W36)</f>
        <v>-86</v>
      </c>
      <c r="Y36" s="1238">
        <f>IFERROR($W36/$V36, 0)</f>
        <v>1.0144927536231885</v>
      </c>
      <c r="Z36" s="1646">
        <v>46191</v>
      </c>
      <c r="AA36" s="1646">
        <v>46204</v>
      </c>
      <c r="AB36" s="695">
        <v>0</v>
      </c>
      <c r="AC36" s="695">
        <v>0</v>
      </c>
      <c r="AD36" s="1053">
        <v>0</v>
      </c>
      <c r="AE36" s="1040" t="s">
        <v>574</v>
      </c>
    </row>
    <row r="37" spans="1:31" ht="39.75" customHeight="1">
      <c r="A37" s="1426" t="s">
        <v>888</v>
      </c>
      <c r="B37" s="1249" t="s">
        <v>569</v>
      </c>
      <c r="C37" s="1379">
        <v>46325</v>
      </c>
      <c r="D37" s="1379" t="s">
        <v>68</v>
      </c>
      <c r="E37" s="1378">
        <v>46177</v>
      </c>
      <c r="F37" s="1377" t="s">
        <v>59</v>
      </c>
      <c r="G37" s="1237"/>
      <c r="H37" s="1644">
        <v>28</v>
      </c>
      <c r="I37" s="371" t="s">
        <v>817</v>
      </c>
      <c r="J37" s="1055" t="s">
        <v>30</v>
      </c>
      <c r="K37" s="689"/>
      <c r="L37" s="1378" t="s">
        <v>635</v>
      </c>
      <c r="M37" s="371" t="s">
        <v>128</v>
      </c>
      <c r="N37" s="989">
        <v>73691.5</v>
      </c>
      <c r="O37" s="371" t="s">
        <v>128</v>
      </c>
      <c r="P37" s="727" t="s">
        <v>38</v>
      </c>
      <c r="Q37" s="1646">
        <v>46177</v>
      </c>
      <c r="R37" s="700" t="s">
        <v>256</v>
      </c>
      <c r="S37" s="362" t="s">
        <v>842</v>
      </c>
      <c r="T37" s="372" t="s">
        <v>822</v>
      </c>
      <c r="U37" s="372" t="s">
        <v>822</v>
      </c>
      <c r="V37" s="1647">
        <v>6042</v>
      </c>
      <c r="W37" s="1476">
        <v>5821</v>
      </c>
      <c r="X37" s="1648">
        <f>SUM(V37-W37)</f>
        <v>221</v>
      </c>
      <c r="Y37" s="1238">
        <f>IFERROR($W37/$V37, 0)</f>
        <v>0.96342270771267791</v>
      </c>
      <c r="Z37" s="1646">
        <v>46185</v>
      </c>
      <c r="AA37" s="1646">
        <v>46209</v>
      </c>
      <c r="AB37" s="695">
        <v>0</v>
      </c>
      <c r="AC37" s="695">
        <v>0</v>
      </c>
      <c r="AD37" s="1053">
        <v>0</v>
      </c>
      <c r="AE37" s="1040" t="s">
        <v>574</v>
      </c>
    </row>
    <row r="38" spans="1:31" ht="39.75" customHeight="1">
      <c r="A38" s="1426" t="s">
        <v>889</v>
      </c>
      <c r="B38" s="1249" t="s">
        <v>569</v>
      </c>
      <c r="C38" s="1379">
        <v>46325</v>
      </c>
      <c r="D38" s="1379" t="s">
        <v>58</v>
      </c>
      <c r="E38" s="1378">
        <v>46155</v>
      </c>
      <c r="F38" s="1377" t="s">
        <v>65</v>
      </c>
      <c r="G38" s="1237" t="s">
        <v>890</v>
      </c>
      <c r="H38" s="1644">
        <v>0</v>
      </c>
      <c r="I38" s="1052" t="s">
        <v>817</v>
      </c>
      <c r="J38" s="1055" t="s">
        <v>30</v>
      </c>
      <c r="K38" s="689"/>
      <c r="L38" s="1378">
        <v>46176</v>
      </c>
      <c r="M38" s="371" t="s">
        <v>128</v>
      </c>
      <c r="N38" s="989">
        <v>10128.049999999999</v>
      </c>
      <c r="O38" s="371" t="s">
        <v>128</v>
      </c>
      <c r="P38" s="727" t="s">
        <v>38</v>
      </c>
      <c r="Q38" s="1646">
        <v>46176</v>
      </c>
      <c r="R38" s="700" t="s">
        <v>128</v>
      </c>
      <c r="S38" s="362">
        <v>46211</v>
      </c>
      <c r="T38" s="372" t="s">
        <v>822</v>
      </c>
      <c r="U38" s="372" t="s">
        <v>822</v>
      </c>
      <c r="V38" s="1647">
        <v>813</v>
      </c>
      <c r="W38" s="1476">
        <v>800</v>
      </c>
      <c r="X38" s="1648">
        <f>SUM(V38-W38)</f>
        <v>13</v>
      </c>
      <c r="Y38" s="1238">
        <f>IFERROR($W38/$V38, 0)</f>
        <v>0.98400984009840098</v>
      </c>
      <c r="Z38" s="1646">
        <v>46184</v>
      </c>
      <c r="AA38" s="1660">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635</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635</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635</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635</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635</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635</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703</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635</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691</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635</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699</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635</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691</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635</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699</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635</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1">
        <v>46189</v>
      </c>
      <c r="R52" s="700" t="s">
        <v>256</v>
      </c>
      <c r="S52" s="362" t="s">
        <v>842</v>
      </c>
      <c r="T52" s="372" t="s">
        <v>822</v>
      </c>
      <c r="U52" s="372" t="s">
        <v>822</v>
      </c>
      <c r="V52" s="1323">
        <v>1667</v>
      </c>
      <c r="W52" s="1604">
        <v>1625</v>
      </c>
      <c r="X52" s="1648">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635</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600</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6">
        <v>46181</v>
      </c>
      <c r="AA59" s="1646">
        <v>46205</v>
      </c>
      <c r="AB59" s="695">
        <v>0</v>
      </c>
      <c r="AC59" s="695">
        <v>0</v>
      </c>
      <c r="AD59" s="1053">
        <v>0</v>
      </c>
      <c r="AE59" s="1453" t="s">
        <v>601</v>
      </c>
    </row>
    <row r="60" spans="1:31" ht="39.75" customHeight="1">
      <c r="A60" s="1426" t="s">
        <v>932</v>
      </c>
      <c r="B60" s="1249" t="s">
        <v>44</v>
      </c>
      <c r="C60" s="1250">
        <v>46262</v>
      </c>
      <c r="D60" s="1379" t="s">
        <v>78</v>
      </c>
      <c r="E60" s="1379">
        <v>46176</v>
      </c>
      <c r="F60" s="365" t="s">
        <v>71</v>
      </c>
      <c r="G60" s="1271"/>
      <c r="H60" s="1645">
        <v>49</v>
      </c>
      <c r="I60" s="1230" t="s">
        <v>817</v>
      </c>
      <c r="J60" s="1219" t="s">
        <v>30</v>
      </c>
      <c r="K60" s="361"/>
      <c r="L60" s="1379">
        <v>46178</v>
      </c>
      <c r="M60" s="1219" t="s">
        <v>128</v>
      </c>
      <c r="N60" s="1650">
        <v>103484.5</v>
      </c>
      <c r="O60" s="1219" t="s">
        <v>128</v>
      </c>
      <c r="P60" s="727" t="s">
        <v>38</v>
      </c>
      <c r="Q60" s="1651">
        <v>46178</v>
      </c>
      <c r="R60" s="700" t="s">
        <v>256</v>
      </c>
      <c r="S60" s="362" t="s">
        <v>842</v>
      </c>
      <c r="T60" s="372" t="s">
        <v>822</v>
      </c>
      <c r="U60" s="372" t="s">
        <v>822</v>
      </c>
      <c r="V60" s="1648">
        <v>8094</v>
      </c>
      <c r="W60" s="1566">
        <v>7667</v>
      </c>
      <c r="X60" s="1223">
        <f t="shared" si="5"/>
        <v>427</v>
      </c>
      <c r="Y60" s="1273">
        <f>IFERROR($W60/$V60, 0)</f>
        <v>0.94724487274524338</v>
      </c>
      <c r="Z60" s="1651">
        <v>46189</v>
      </c>
      <c r="AA60" s="1651">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4">
        <v>79</v>
      </c>
      <c r="I61" s="303" t="s">
        <v>817</v>
      </c>
      <c r="J61" s="744" t="s">
        <v>30</v>
      </c>
      <c r="K61" s="689"/>
      <c r="L61" s="359" t="s">
        <v>635</v>
      </c>
      <c r="M61" s="1177" t="s">
        <v>128</v>
      </c>
      <c r="N61" s="1359">
        <v>73533</v>
      </c>
      <c r="O61" s="1178" t="s">
        <v>128</v>
      </c>
      <c r="P61" s="1405" t="s">
        <v>38</v>
      </c>
      <c r="Q61" s="1646">
        <v>46147</v>
      </c>
      <c r="R61" s="700" t="s">
        <v>128</v>
      </c>
      <c r="S61" s="362">
        <v>46190</v>
      </c>
      <c r="T61" s="372" t="s">
        <v>935</v>
      </c>
      <c r="U61" s="372" t="s">
        <v>935</v>
      </c>
      <c r="V61" s="1647">
        <v>5974</v>
      </c>
      <c r="W61" s="1662">
        <v>5911</v>
      </c>
      <c r="X61" s="1648">
        <f>SUM(V61-W61)</f>
        <v>63</v>
      </c>
      <c r="Y61" s="1238">
        <f>IFERROR($W61/$V61, 0)</f>
        <v>0.98945430197522599</v>
      </c>
      <c r="Z61" s="369">
        <v>46174</v>
      </c>
      <c r="AA61" s="1487">
        <v>46176</v>
      </c>
      <c r="AB61" s="695">
        <v>0</v>
      </c>
      <c r="AC61" s="695">
        <v>0</v>
      </c>
      <c r="AD61" s="1053">
        <v>0</v>
      </c>
      <c r="AE61" s="1239" t="s">
        <v>659</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635</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944</v>
      </c>
      <c r="O1" s="434" t="s">
        <v>945</v>
      </c>
      <c r="P1" s="434" t="s">
        <v>946</v>
      </c>
      <c r="Q1" s="355" t="s">
        <v>112</v>
      </c>
      <c r="R1" s="1438" t="s">
        <v>115</v>
      </c>
      <c r="S1" s="1435" t="s">
        <v>116</v>
      </c>
      <c r="T1" s="355" t="s">
        <v>87</v>
      </c>
      <c r="U1" s="355" t="s">
        <v>561</v>
      </c>
      <c r="V1" s="355" t="s">
        <v>521</v>
      </c>
      <c r="W1" s="355" t="s">
        <v>563</v>
      </c>
      <c r="X1" s="356" t="s">
        <v>565</v>
      </c>
      <c r="Y1" s="355" t="s">
        <v>523</v>
      </c>
      <c r="Z1" s="355" t="s">
        <v>524</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635</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635</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635</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635</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635</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635</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635</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635</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4">
        <v>83</v>
      </c>
      <c r="I33" s="371" t="s">
        <v>817</v>
      </c>
      <c r="J33" s="1055" t="s">
        <v>30</v>
      </c>
      <c r="K33" s="359" t="s">
        <v>635</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659</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635</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635</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635</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635</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635</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635</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635</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635</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635</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635</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635</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635</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635</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635</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635</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635</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635</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635</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635</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635</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635</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635</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635</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635</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635</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635</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635</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635</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635</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635</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635</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635</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635</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635</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635</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635</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635</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944</v>
      </c>
      <c r="O309" s="434" t="s">
        <v>945</v>
      </c>
      <c r="P309" s="434" t="s">
        <v>946</v>
      </c>
      <c r="Q309" s="435" t="s">
        <v>112</v>
      </c>
      <c r="R309" s="435" t="s">
        <v>115</v>
      </c>
      <c r="S309" s="435" t="s">
        <v>116</v>
      </c>
      <c r="T309" s="435" t="s">
        <v>87</v>
      </c>
      <c r="U309" s="435" t="s">
        <v>561</v>
      </c>
      <c r="V309" s="435" t="s">
        <v>521</v>
      </c>
      <c r="W309" s="435" t="s">
        <v>563</v>
      </c>
      <c r="X309" s="445" t="s">
        <v>565</v>
      </c>
      <c r="Y309" s="435" t="s">
        <v>523</v>
      </c>
      <c r="Z309" s="435" t="s">
        <v>524</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635</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635</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4">
        <v>58</v>
      </c>
      <c r="I316" s="371" t="s">
        <v>817</v>
      </c>
      <c r="J316" s="1055" t="s">
        <v>30</v>
      </c>
      <c r="K316" s="359" t="s">
        <v>635</v>
      </c>
      <c r="L316" s="371" t="s">
        <v>128</v>
      </c>
      <c r="M316" s="1240">
        <v>56668.15</v>
      </c>
      <c r="N316" s="918"/>
      <c r="O316" s="1349"/>
      <c r="P316" s="1240">
        <v>56668.15</v>
      </c>
      <c r="Q316" s="371" t="s">
        <v>128</v>
      </c>
      <c r="R316" s="1493" t="s">
        <v>38</v>
      </c>
      <c r="S316" s="1646">
        <v>46144</v>
      </c>
      <c r="T316" s="1648">
        <v>4061</v>
      </c>
      <c r="U316" s="1664">
        <v>4061</v>
      </c>
      <c r="V316" s="3">
        <f>IFERROR(Table5[[#This Row],[Actual Redline Completed Footage UG]]/Table5[[#This Row],[Footage UG]], 0)</f>
        <v>1</v>
      </c>
      <c r="W316" s="1661">
        <v>46153</v>
      </c>
      <c r="X316" s="1529">
        <v>0</v>
      </c>
      <c r="Y316" s="813">
        <v>0</v>
      </c>
      <c r="Z316" s="1485">
        <v>0</v>
      </c>
      <c r="AA316" s="372" t="s">
        <v>822</v>
      </c>
      <c r="AB316" s="372" t="s">
        <v>822</v>
      </c>
      <c r="AC316" s="1239" t="s">
        <v>659</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635</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635</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635</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635</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635</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635</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635</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635</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635</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635</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635</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535</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542</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635</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635</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635</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944</v>
      </c>
      <c r="O360" s="416" t="s">
        <v>945</v>
      </c>
      <c r="P360" s="1283" t="s">
        <v>946</v>
      </c>
      <c r="Q360" s="389" t="s">
        <v>112</v>
      </c>
      <c r="R360" s="389" t="s">
        <v>115</v>
      </c>
      <c r="S360" s="341" t="s">
        <v>116</v>
      </c>
      <c r="T360" s="341" t="s">
        <v>87</v>
      </c>
      <c r="U360" s="341" t="s">
        <v>561</v>
      </c>
      <c r="V360" s="952" t="s">
        <v>521</v>
      </c>
      <c r="W360" s="952" t="s">
        <v>563</v>
      </c>
      <c r="X360" s="964" t="s">
        <v>565</v>
      </c>
      <c r="Y360" s="975" t="s">
        <v>523</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1584</v>
      </c>
      <c r="P370" s="416" t="s">
        <v>944</v>
      </c>
      <c r="Q370" s="971" t="s">
        <v>115</v>
      </c>
      <c r="R370" s="973" t="s">
        <v>116</v>
      </c>
      <c r="S370" s="973" t="s">
        <v>558</v>
      </c>
      <c r="T370" s="973" t="s">
        <v>1585</v>
      </c>
      <c r="U370" s="973" t="s">
        <v>1586</v>
      </c>
      <c r="V370" s="973" t="s">
        <v>947</v>
      </c>
      <c r="W370" s="973" t="s">
        <v>87</v>
      </c>
      <c r="X370" s="973" t="s">
        <v>561</v>
      </c>
      <c r="Y370" s="952" t="s">
        <v>562</v>
      </c>
      <c r="Z370" s="952" t="s">
        <v>521</v>
      </c>
      <c r="AA370" s="952" t="s">
        <v>563</v>
      </c>
      <c r="AB370" s="977" t="s">
        <v>949</v>
      </c>
      <c r="AC370" s="974" t="s">
        <v>567</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530</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534</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633</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633</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542</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542</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673</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679</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972</v>
      </c>
    </row>
    <row r="1299" spans="1:7">
      <c r="A1299" t="s">
        <v>1459</v>
      </c>
      <c r="E1299">
        <v>253</v>
      </c>
      <c r="G1299">
        <v>253</v>
      </c>
    </row>
    <row r="1300" spans="1:7">
      <c r="A1300" t="s">
        <v>1009</v>
      </c>
    </row>
    <row r="1301" spans="1:7">
      <c r="A1301" t="s">
        <v>542</v>
      </c>
    </row>
    <row r="1302" spans="1:7">
      <c r="A1302" t="s">
        <v>1656</v>
      </c>
    </row>
    <row r="1303" spans="1:7">
      <c r="A1303" t="s">
        <v>1657</v>
      </c>
    </row>
    <row r="1304" spans="1:7">
      <c r="A1304" t="s">
        <v>673</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536</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673</v>
      </c>
      <c r="D1353">
        <v>667</v>
      </c>
      <c r="G1353">
        <v>667</v>
      </c>
    </row>
    <row r="1354" spans="1:7">
      <c r="A1354" t="s">
        <v>1081</v>
      </c>
      <c r="B1354">
        <v>1044</v>
      </c>
      <c r="G1354">
        <v>1044</v>
      </c>
    </row>
    <row r="1355" spans="1:7">
      <c r="A1355" t="s">
        <v>860</v>
      </c>
      <c r="C1355">
        <v>1062</v>
      </c>
      <c r="D1355">
        <v>1318</v>
      </c>
      <c r="E1355">
        <v>1165</v>
      </c>
      <c r="G1355">
        <v>3545</v>
      </c>
    </row>
    <row r="1356" spans="1:7">
      <c r="A1356" t="s">
        <v>676</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535</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536</v>
      </c>
    </row>
    <row r="1416" spans="1:7">
      <c r="A1416" t="s">
        <v>535</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692</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692</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657</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692</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698</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573</v>
      </c>
      <c r="B1658">
        <v>370</v>
      </c>
      <c r="G1658">
        <v>370</v>
      </c>
    </row>
    <row r="1659" spans="1:7">
      <c r="A1659" t="s">
        <v>657</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590</v>
      </c>
      <c r="B1697">
        <v>300</v>
      </c>
      <c r="C1697">
        <v>387</v>
      </c>
      <c r="D1697">
        <v>245</v>
      </c>
      <c r="E1697">
        <v>245</v>
      </c>
      <c r="G1697">
        <v>1177</v>
      </c>
    </row>
    <row r="1698" spans="1:7">
      <c r="A1698" t="s">
        <v>1671</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932</v>
      </c>
      <c r="C1701">
        <v>579</v>
      </c>
      <c r="E1701">
        <v>2842</v>
      </c>
      <c r="G1701">
        <v>3421</v>
      </c>
    </row>
    <row r="1702" spans="1:7">
      <c r="A1702" t="s">
        <v>701</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604</v>
      </c>
      <c r="D1705">
        <v>179</v>
      </c>
      <c r="G1705">
        <v>179</v>
      </c>
    </row>
    <row r="1706" spans="1:7">
      <c r="A1706" t="s">
        <v>706</v>
      </c>
      <c r="D1706">
        <v>1611</v>
      </c>
      <c r="E1706">
        <v>2862</v>
      </c>
      <c r="F1706">
        <v>894</v>
      </c>
      <c r="G1706">
        <v>5367</v>
      </c>
    </row>
    <row r="1707" spans="1:7">
      <c r="A1707" t="s">
        <v>887</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852</v>
      </c>
      <c r="E1712">
        <v>865</v>
      </c>
      <c r="G1712">
        <v>865</v>
      </c>
    </row>
    <row r="1713" spans="1:7">
      <c r="A1713" t="s">
        <v>707</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607</v>
      </c>
      <c r="B1736">
        <v>364</v>
      </c>
      <c r="G1736">
        <v>364</v>
      </c>
    </row>
    <row r="1737" spans="1:7">
      <c r="A1737" t="s">
        <v>580</v>
      </c>
      <c r="D1737">
        <v>2452</v>
      </c>
      <c r="G1737">
        <v>2452</v>
      </c>
    </row>
    <row r="1738" spans="1:7">
      <c r="A1738" t="s">
        <v>932</v>
      </c>
      <c r="B1738">
        <v>2283</v>
      </c>
      <c r="C1738">
        <v>1160</v>
      </c>
      <c r="D1738">
        <v>803</v>
      </c>
      <c r="G1738">
        <v>4246</v>
      </c>
    </row>
    <row r="1739" spans="1:7">
      <c r="A1739" t="s">
        <v>701</v>
      </c>
      <c r="C1739">
        <v>689</v>
      </c>
      <c r="G1739">
        <v>689</v>
      </c>
    </row>
    <row r="1740" spans="1:7">
      <c r="A1740" t="s">
        <v>913</v>
      </c>
      <c r="C1740">
        <v>193</v>
      </c>
      <c r="G1740">
        <v>193</v>
      </c>
    </row>
    <row r="1741" spans="1:7">
      <c r="A1741" t="s">
        <v>885</v>
      </c>
      <c r="B1741">
        <v>825</v>
      </c>
      <c r="C1741">
        <v>950</v>
      </c>
      <c r="D1741">
        <v>502</v>
      </c>
      <c r="E1741">
        <v>838</v>
      </c>
      <c r="G1741">
        <v>3115</v>
      </c>
    </row>
    <row r="1742" spans="1:7">
      <c r="A1742" t="s">
        <v>604</v>
      </c>
      <c r="B1742">
        <v>281</v>
      </c>
      <c r="C1742">
        <v>115</v>
      </c>
      <c r="D1742">
        <v>253</v>
      </c>
      <c r="G1742">
        <v>649</v>
      </c>
    </row>
    <row r="1743" spans="1:7">
      <c r="A1743" t="s">
        <v>706</v>
      </c>
      <c r="C1743">
        <v>210</v>
      </c>
      <c r="G1743">
        <v>210</v>
      </c>
    </row>
    <row r="1744" spans="1:7">
      <c r="A1744" t="s">
        <v>887</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852</v>
      </c>
      <c r="B1748">
        <v>859</v>
      </c>
      <c r="C1748">
        <v>971</v>
      </c>
      <c r="D1748">
        <v>667</v>
      </c>
      <c r="E1748">
        <v>1025</v>
      </c>
      <c r="G1748">
        <v>3522</v>
      </c>
    </row>
    <row r="1749" spans="1:7">
      <c r="A1749" t="s">
        <v>707</v>
      </c>
      <c r="C1749">
        <v>949</v>
      </c>
      <c r="D1749">
        <v>514</v>
      </c>
      <c r="E1749">
        <v>790</v>
      </c>
      <c r="G1749">
        <v>2253</v>
      </c>
    </row>
    <row r="1750" spans="1:7">
      <c r="A1750" t="s">
        <v>841</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637</v>
      </c>
      <c r="B1754">
        <v>1115</v>
      </c>
      <c r="C1754">
        <v>891</v>
      </c>
      <c r="D1754">
        <v>1345</v>
      </c>
      <c r="E1754">
        <v>1328</v>
      </c>
      <c r="G1754">
        <v>4679</v>
      </c>
    </row>
    <row r="1755" spans="1:7">
      <c r="A1755" t="s">
        <v>575</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711</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534</v>
      </c>
    </row>
    <row r="1769" spans="1:7">
      <c r="A1769" t="s">
        <v>840</v>
      </c>
    </row>
    <row r="1770" spans="1:7">
      <c r="A1770" t="s">
        <v>878</v>
      </c>
      <c r="C1770">
        <v>395</v>
      </c>
      <c r="G1770">
        <v>395</v>
      </c>
    </row>
    <row r="1771" spans="1:7">
      <c r="A1771" t="s">
        <v>705</v>
      </c>
      <c r="B1771">
        <v>123</v>
      </c>
      <c r="G1771">
        <v>123</v>
      </c>
    </row>
    <row r="1772" spans="1:7">
      <c r="A1772" t="s">
        <v>700</v>
      </c>
      <c r="B1772">
        <v>1642</v>
      </c>
      <c r="C1772">
        <v>1664</v>
      </c>
      <c r="D1772">
        <v>439</v>
      </c>
      <c r="G1772">
        <v>3745</v>
      </c>
    </row>
    <row r="1773" spans="1:7">
      <c r="A1773" t="s">
        <v>931</v>
      </c>
      <c r="C1773">
        <v>121</v>
      </c>
      <c r="D1773">
        <v>235</v>
      </c>
      <c r="G1773">
        <v>356</v>
      </c>
    </row>
    <row r="1774" spans="1:7">
      <c r="A1774" t="s">
        <v>915</v>
      </c>
      <c r="E1774">
        <v>18</v>
      </c>
      <c r="G1774">
        <v>18</v>
      </c>
    </row>
    <row r="1775" spans="1:7">
      <c r="A1775" t="s">
        <v>690</v>
      </c>
      <c r="D1775">
        <v>339</v>
      </c>
      <c r="G1775">
        <v>339</v>
      </c>
    </row>
    <row r="1776" spans="1:7">
      <c r="A1776" t="s">
        <v>803</v>
      </c>
      <c r="B1776">
        <v>344</v>
      </c>
      <c r="C1776">
        <v>7</v>
      </c>
      <c r="D1776">
        <v>28</v>
      </c>
      <c r="E1776">
        <v>42</v>
      </c>
      <c r="G1776">
        <v>421</v>
      </c>
    </row>
    <row r="1777" spans="1:7">
      <c r="A1777" t="s">
        <v>873</v>
      </c>
    </row>
    <row r="1778" spans="1:7">
      <c r="A1778" t="s">
        <v>590</v>
      </c>
    </row>
    <row r="1779" spans="1:7">
      <c r="A1779" t="s">
        <v>607</v>
      </c>
    </row>
    <row r="1780" spans="1:7">
      <c r="A1780" t="s">
        <v>580</v>
      </c>
      <c r="D1780">
        <v>1646</v>
      </c>
      <c r="E1780">
        <v>852</v>
      </c>
      <c r="G1780">
        <v>2498</v>
      </c>
    </row>
    <row r="1781" spans="1:7">
      <c r="A1781" t="s">
        <v>932</v>
      </c>
    </row>
    <row r="1782" spans="1:7">
      <c r="A1782" t="s">
        <v>701</v>
      </c>
      <c r="D1782">
        <v>544</v>
      </c>
      <c r="G1782">
        <v>544</v>
      </c>
    </row>
    <row r="1783" spans="1:7">
      <c r="A1783" t="s">
        <v>885</v>
      </c>
      <c r="B1783">
        <v>55</v>
      </c>
      <c r="G1783">
        <v>55</v>
      </c>
    </row>
    <row r="1784" spans="1:7">
      <c r="A1784" t="s">
        <v>604</v>
      </c>
      <c r="B1784">
        <v>215</v>
      </c>
      <c r="C1784">
        <v>283</v>
      </c>
      <c r="D1784">
        <v>144</v>
      </c>
      <c r="G1784">
        <v>642</v>
      </c>
    </row>
    <row r="1785" spans="1:7">
      <c r="A1785" t="s">
        <v>887</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852</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637</v>
      </c>
      <c r="E1793">
        <v>300</v>
      </c>
      <c r="G1793">
        <v>300</v>
      </c>
    </row>
    <row r="1794" spans="1:7">
      <c r="A1794" t="s">
        <v>575</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711</v>
      </c>
      <c r="C1798">
        <v>557</v>
      </c>
      <c r="G1798">
        <v>557</v>
      </c>
    </row>
    <row r="1799" spans="1:7">
      <c r="A1799" t="s">
        <v>658</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row>
    <row r="1810" spans="1:6">
      <c r="A1810" t="s">
        <v>839</v>
      </c>
    </row>
    <row r="1811" spans="1:6">
      <c r="A1811" t="s">
        <v>878</v>
      </c>
      <c r="C1811">
        <v>37</v>
      </c>
      <c r="D1811">
        <v>1440</v>
      </c>
      <c r="F1811">
        <v>1477</v>
      </c>
    </row>
    <row r="1812" spans="1:6">
      <c r="A1812" t="s">
        <v>867</v>
      </c>
      <c r="D1812">
        <v>424</v>
      </c>
      <c r="F1812">
        <v>424</v>
      </c>
    </row>
    <row r="1813" spans="1:6">
      <c r="A1813" t="s">
        <v>700</v>
      </c>
      <c r="B1813">
        <v>487</v>
      </c>
      <c r="F1813">
        <v>487</v>
      </c>
    </row>
    <row r="1814" spans="1:6">
      <c r="A1814" t="s">
        <v>931</v>
      </c>
    </row>
    <row r="1815" spans="1:6">
      <c r="A1815" t="s">
        <v>803</v>
      </c>
      <c r="B1815">
        <v>53</v>
      </c>
      <c r="F1815">
        <v>53</v>
      </c>
    </row>
    <row r="1816" spans="1:6">
      <c r="A1816" t="s">
        <v>590</v>
      </c>
      <c r="C1816">
        <v>340</v>
      </c>
      <c r="D1816">
        <v>385</v>
      </c>
      <c r="E1816">
        <v>255</v>
      </c>
      <c r="F1816">
        <v>980</v>
      </c>
    </row>
    <row r="1817" spans="1:6">
      <c r="A1817" t="s">
        <v>580</v>
      </c>
      <c r="D1817">
        <v>887</v>
      </c>
      <c r="F1817">
        <v>887</v>
      </c>
    </row>
    <row r="1818" spans="1:6">
      <c r="A1818" t="s">
        <v>932</v>
      </c>
    </row>
    <row r="1819" spans="1:6">
      <c r="A1819" t="s">
        <v>701</v>
      </c>
      <c r="B1819">
        <v>845</v>
      </c>
      <c r="C1819">
        <v>206</v>
      </c>
      <c r="F1819">
        <v>1051</v>
      </c>
    </row>
    <row r="1820" spans="1:6">
      <c r="A1820" t="s">
        <v>604</v>
      </c>
      <c r="B1820">
        <v>86</v>
      </c>
      <c r="C1820">
        <v>322</v>
      </c>
      <c r="D1820">
        <v>222</v>
      </c>
      <c r="E1820">
        <v>323</v>
      </c>
      <c r="F1820">
        <v>953</v>
      </c>
    </row>
    <row r="1821" spans="1:6">
      <c r="A1821" t="s">
        <v>577</v>
      </c>
      <c r="B1821">
        <v>235</v>
      </c>
      <c r="F1821">
        <v>235</v>
      </c>
    </row>
    <row r="1822" spans="1:6">
      <c r="A1822" t="s">
        <v>582</v>
      </c>
      <c r="E1822">
        <v>525</v>
      </c>
      <c r="F1822">
        <v>525</v>
      </c>
    </row>
    <row r="1823" spans="1:6">
      <c r="A1823" t="s">
        <v>602</v>
      </c>
      <c r="B1823">
        <v>646</v>
      </c>
      <c r="C1823">
        <v>340</v>
      </c>
      <c r="F1823">
        <v>986</v>
      </c>
    </row>
    <row r="1824" spans="1:6">
      <c r="A1824" t="s">
        <v>852</v>
      </c>
    </row>
    <row r="1825" spans="1:6">
      <c r="A1825" t="s">
        <v>707</v>
      </c>
      <c r="B1825">
        <v>509</v>
      </c>
      <c r="C1825">
        <v>254</v>
      </c>
      <c r="D1825">
        <v>187</v>
      </c>
      <c r="F1825">
        <v>950</v>
      </c>
    </row>
    <row r="1826" spans="1:6">
      <c r="A1826" t="s">
        <v>599</v>
      </c>
      <c r="D1826">
        <v>930</v>
      </c>
      <c r="F1826">
        <v>930</v>
      </c>
    </row>
    <row r="1827" spans="1:6">
      <c r="A1827" t="s">
        <v>606</v>
      </c>
      <c r="B1827">
        <v>936</v>
      </c>
      <c r="C1827">
        <v>668</v>
      </c>
      <c r="D1827">
        <v>240</v>
      </c>
      <c r="F1827">
        <v>1844</v>
      </c>
    </row>
    <row r="1828" spans="1:6">
      <c r="A1828" t="s">
        <v>637</v>
      </c>
      <c r="B1828">
        <v>1036</v>
      </c>
      <c r="C1828">
        <v>350</v>
      </c>
      <c r="F1828">
        <v>1386</v>
      </c>
    </row>
    <row r="1829" spans="1:6">
      <c r="A1829" t="s">
        <v>658</v>
      </c>
      <c r="B1829">
        <v>1027</v>
      </c>
      <c r="F1829">
        <v>1027</v>
      </c>
    </row>
    <row r="1830" spans="1:6">
      <c r="A1830" t="s">
        <v>1673</v>
      </c>
      <c r="B1830">
        <v>698</v>
      </c>
      <c r="C1830">
        <v>235</v>
      </c>
      <c r="D1830">
        <v>351</v>
      </c>
      <c r="F1830">
        <v>1284</v>
      </c>
    </row>
    <row r="1831" spans="1:6">
      <c r="A1831" t="s">
        <v>851</v>
      </c>
      <c r="B1831">
        <v>973</v>
      </c>
      <c r="D1831">
        <v>87</v>
      </c>
      <c r="F1831">
        <v>1060</v>
      </c>
    </row>
    <row r="1832" spans="1:6">
      <c r="A1832" t="s">
        <v>806</v>
      </c>
      <c r="D1832">
        <v>1774</v>
      </c>
      <c r="F1832">
        <v>1774</v>
      </c>
    </row>
    <row r="1833" spans="1:6">
      <c r="A1833" t="s">
        <v>881</v>
      </c>
      <c r="B1833">
        <v>1613</v>
      </c>
      <c r="C1833">
        <v>1647</v>
      </c>
      <c r="D1833">
        <v>1647</v>
      </c>
      <c r="E1833">
        <v>495</v>
      </c>
      <c r="F1833">
        <v>5402</v>
      </c>
    </row>
    <row r="1834" spans="1:6">
      <c r="A1834" t="s">
        <v>591</v>
      </c>
      <c r="B1834">
        <v>1050</v>
      </c>
      <c r="C1834">
        <v>770</v>
      </c>
      <c r="D1834">
        <v>839</v>
      </c>
      <c r="E1834">
        <v>874</v>
      </c>
      <c r="F1834">
        <v>3533</v>
      </c>
    </row>
    <row r="1835" spans="1:6">
      <c r="A1835" t="s">
        <v>660</v>
      </c>
      <c r="C1835">
        <v>449</v>
      </c>
      <c r="D1835">
        <v>665</v>
      </c>
      <c r="E1835">
        <v>782</v>
      </c>
      <c r="F1835">
        <v>1896</v>
      </c>
    </row>
    <row r="1836" spans="1:6">
      <c r="A1836" t="s">
        <v>857</v>
      </c>
      <c r="C1836">
        <v>721</v>
      </c>
      <c r="D1836">
        <v>1146</v>
      </c>
      <c r="E1836">
        <v>1085</v>
      </c>
      <c r="F1836">
        <v>2952</v>
      </c>
    </row>
    <row r="1837" spans="1:6">
      <c r="A1837" t="s">
        <v>672</v>
      </c>
      <c r="D1837">
        <v>998</v>
      </c>
      <c r="F1837">
        <v>998</v>
      </c>
    </row>
    <row r="1838" spans="1:6">
      <c r="A1838" t="s">
        <v>715</v>
      </c>
      <c r="C1838">
        <v>352</v>
      </c>
      <c r="F1838">
        <v>352</v>
      </c>
    </row>
    <row r="1839" spans="1:6">
      <c r="A1839" t="s">
        <v>1674</v>
      </c>
      <c r="E1839">
        <v>934</v>
      </c>
      <c r="F1839">
        <v>934</v>
      </c>
    </row>
    <row r="1840" spans="1:6">
      <c r="A1840" t="s">
        <v>578</v>
      </c>
      <c r="E1840">
        <v>1169</v>
      </c>
      <c r="F1840">
        <v>1169</v>
      </c>
    </row>
    <row r="1841" spans="1:6">
      <c r="A1841" t="s">
        <v>1675</v>
      </c>
      <c r="E1841">
        <v>929</v>
      </c>
      <c r="F1841">
        <v>929</v>
      </c>
    </row>
    <row r="1842" spans="1:6">
      <c r="A1842" t="s">
        <v>487</v>
      </c>
      <c r="B1842">
        <v>10194</v>
      </c>
      <c r="C1842">
        <v>6691</v>
      </c>
      <c r="D1842">
        <v>12222</v>
      </c>
      <c r="E1842">
        <v>7371</v>
      </c>
      <c r="F1842">
        <v>36478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536</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504</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536</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504</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536</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536</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1598</v>
      </c>
      <c r="C820" s="238">
        <v>45750</v>
      </c>
      <c r="E820" s="11"/>
      <c r="F820" s="75" t="s">
        <v>668</v>
      </c>
      <c r="G820" t="str">
        <f t="shared" si="12"/>
        <v>April</v>
      </c>
    </row>
    <row r="821" spans="1:7">
      <c r="A821" s="233" t="s">
        <v>129</v>
      </c>
      <c r="B821" s="233" t="s">
        <v>1599</v>
      </c>
      <c r="C821" s="23">
        <v>45750</v>
      </c>
      <c r="E821" s="11"/>
      <c r="F821" s="75" t="s">
        <v>668</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536</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1598</v>
      </c>
      <c r="C833" s="238">
        <v>45751</v>
      </c>
      <c r="E833" s="11"/>
      <c r="F833" s="75" t="s">
        <v>668</v>
      </c>
      <c r="G833" t="str">
        <f t="shared" si="12"/>
        <v>April</v>
      </c>
    </row>
    <row r="834" spans="1:7">
      <c r="A834" s="232" t="s">
        <v>129</v>
      </c>
      <c r="B834" s="232" t="s">
        <v>1599</v>
      </c>
      <c r="C834" s="23">
        <v>45751</v>
      </c>
      <c r="E834" s="11"/>
      <c r="F834" s="75" t="s">
        <v>668</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1598</v>
      </c>
      <c r="C856" s="238">
        <v>45755</v>
      </c>
      <c r="E856" s="11"/>
      <c r="F856" s="75" t="s">
        <v>668</v>
      </c>
      <c r="G856" t="str">
        <f t="shared" si="13"/>
        <v>April</v>
      </c>
    </row>
    <row r="857" spans="1:7">
      <c r="A857" s="232" t="s">
        <v>129</v>
      </c>
      <c r="B857" s="232" t="s">
        <v>1599</v>
      </c>
      <c r="C857" s="23">
        <v>45755</v>
      </c>
      <c r="E857" s="11"/>
      <c r="F857" s="75" t="s">
        <v>668</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1598</v>
      </c>
      <c r="C867" s="238">
        <v>45756</v>
      </c>
      <c r="E867" s="11"/>
      <c r="F867" s="75" t="s">
        <v>668</v>
      </c>
      <c r="G867" t="str">
        <f t="shared" si="13"/>
        <v>April</v>
      </c>
    </row>
    <row r="868" spans="1:7">
      <c r="A868" s="232" t="s">
        <v>129</v>
      </c>
      <c r="B868" s="232" t="s">
        <v>1599</v>
      </c>
      <c r="C868" s="23">
        <v>45756</v>
      </c>
      <c r="E868" s="11"/>
      <c r="F868" s="75" t="s">
        <v>668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535</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535</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530</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534</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534</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534</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534</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535</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535</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633</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535</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633</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535</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633</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633</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633</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535</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535</v>
      </c>
      <c r="B2105" s="174" t="s">
        <v>1598</v>
      </c>
      <c r="C2105" s="238">
        <v>45985</v>
      </c>
      <c r="F2105" s="262" t="s">
        <v>2376</v>
      </c>
      <c r="G2105" t="s">
        <v>2320</v>
      </c>
    </row>
    <row r="2106" spans="1:7" ht="15.75">
      <c r="A2106" s="27" t="s">
        <v>534</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535</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535</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534</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530</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530</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530</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530</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530</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530</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530</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530</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530</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530</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530</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530</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530</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530</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530</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542</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542</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542</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673</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542</v>
      </c>
      <c r="B2535" s="174" t="s">
        <v>1598</v>
      </c>
      <c r="C2535" s="247">
        <v>46043</v>
      </c>
      <c r="D2535" s="102">
        <v>182</v>
      </c>
      <c r="E2535" s="181"/>
      <c r="F2535" s="1167"/>
      <c r="G2535" t="s">
        <v>2511</v>
      </c>
    </row>
    <row r="2536" spans="1:7">
      <c r="A2536" s="555" t="s">
        <v>534</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673</v>
      </c>
      <c r="B2542" s="243" t="s">
        <v>54</v>
      </c>
      <c r="C2542" s="23">
        <v>46043</v>
      </c>
      <c r="D2542" s="88">
        <v>408</v>
      </c>
      <c r="F2542" s="1134"/>
      <c r="G2542" t="s">
        <v>2511</v>
      </c>
    </row>
    <row r="2543" spans="1:7">
      <c r="A2543" s="243" t="s">
        <v>679</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542</v>
      </c>
      <c r="B2547" s="174" t="s">
        <v>1598</v>
      </c>
      <c r="C2547" s="247">
        <v>46044</v>
      </c>
      <c r="D2547" s="102">
        <v>186</v>
      </c>
      <c r="E2547" s="181"/>
      <c r="F2547" s="1167" t="s">
        <v>1744</v>
      </c>
      <c r="G2547" t="s">
        <v>2511</v>
      </c>
    </row>
    <row r="2548" spans="1:7">
      <c r="A2548" s="555" t="s">
        <v>534</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679</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534</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534</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534</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534</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534</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534</v>
      </c>
      <c r="B2625" s="233" t="s">
        <v>60</v>
      </c>
      <c r="C2625" s="23">
        <v>46055</v>
      </c>
      <c r="D2625" s="11">
        <v>251</v>
      </c>
      <c r="E2625" s="11"/>
      <c r="F2625" s="11" t="s">
        <v>1686</v>
      </c>
      <c r="G2625" t="s">
        <v>1594</v>
      </c>
    </row>
    <row r="2626" spans="1:7" ht="15.75">
      <c r="A2626" s="234" t="s">
        <v>542</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673</v>
      </c>
      <c r="B2646" s="585" t="s">
        <v>54</v>
      </c>
      <c r="C2646" s="23">
        <v>46057</v>
      </c>
      <c r="D2646" s="88">
        <v>1809</v>
      </c>
      <c r="F2646" s="11" t="s">
        <v>2589</v>
      </c>
      <c r="G2646" t="s">
        <v>1594</v>
      </c>
    </row>
    <row r="2647" spans="1:7" ht="15.75">
      <c r="A2647" s="75" t="s">
        <v>542</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673</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673</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534</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534</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534</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676</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676</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676</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536</v>
      </c>
      <c r="B2690" s="1215" t="s">
        <v>56</v>
      </c>
      <c r="C2690" s="23">
        <v>46070</v>
      </c>
      <c r="D2690" s="11">
        <v>988</v>
      </c>
      <c r="G2690" t="s">
        <v>1594</v>
      </c>
    </row>
    <row r="2691" spans="1:7">
      <c r="A2691" s="243" t="s">
        <v>534</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536</v>
      </c>
      <c r="B2697" s="1215" t="s">
        <v>56</v>
      </c>
      <c r="C2697" s="23">
        <v>46071</v>
      </c>
      <c r="D2697" s="11">
        <v>712</v>
      </c>
      <c r="G2697" t="s">
        <v>1594</v>
      </c>
    </row>
    <row r="2698" spans="1:7">
      <c r="A2698" s="243" t="s">
        <v>534</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536</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534</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536</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676</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676</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673</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676</v>
      </c>
      <c r="B2736" s="243" t="s">
        <v>54</v>
      </c>
      <c r="C2736" s="23">
        <v>46079</v>
      </c>
      <c r="F2736" s="75" t="s">
        <v>2291</v>
      </c>
      <c r="G2736" t="s">
        <v>1594</v>
      </c>
    </row>
    <row r="2737" spans="1:7">
      <c r="A2737" s="239" t="s">
        <v>536</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535</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536</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535</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692</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692</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692</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692</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692</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692</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692</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698</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698</v>
      </c>
      <c r="B3138" s="1214" t="s">
        <v>2686</v>
      </c>
      <c r="C3138" s="23">
        <v>46170</v>
      </c>
      <c r="D3138" s="88">
        <v>1904</v>
      </c>
      <c r="E3138" s="181"/>
      <c r="F3138" s="102"/>
      <c r="G3138" t="s">
        <v>2685</v>
      </c>
    </row>
    <row r="3139" spans="1:7">
      <c r="A3139" s="1214" t="s">
        <v>692</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698</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573</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705</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573</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698</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573</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698</v>
      </c>
      <c r="B3183" s="1215" t="s">
        <v>2686</v>
      </c>
      <c r="C3183" s="23">
        <v>46176</v>
      </c>
      <c r="D3183" s="11">
        <v>427</v>
      </c>
      <c r="G3183" t="s">
        <v>2045</v>
      </c>
    </row>
    <row r="3184" spans="1:7">
      <c r="A3184" s="1421" t="s">
        <v>705</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573</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657</v>
      </c>
      <c r="B3195" s="1215" t="s">
        <v>68</v>
      </c>
      <c r="C3195" s="23">
        <v>46177</v>
      </c>
      <c r="D3195" s="11">
        <v>590</v>
      </c>
      <c r="G3195" t="s">
        <v>2045</v>
      </c>
    </row>
    <row r="3196" spans="1:7">
      <c r="A3196" s="1214" t="s">
        <v>698</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573</v>
      </c>
      <c r="B3205" s="1226" t="s">
        <v>74</v>
      </c>
      <c r="C3205" s="23">
        <v>46178</v>
      </c>
      <c r="D3205" s="11">
        <v>351</v>
      </c>
      <c r="G3205" t="s">
        <v>2045</v>
      </c>
    </row>
    <row r="3206" spans="1:7">
      <c r="A3206" s="1213" t="s">
        <v>1024</v>
      </c>
      <c r="B3206" s="1215" t="s">
        <v>56</v>
      </c>
      <c r="C3206" s="23">
        <v>46178</v>
      </c>
      <c r="D3206" s="11">
        <v>800</v>
      </c>
      <c r="G3206" t="s">
        <v>2045</v>
      </c>
    </row>
    <row r="3207" spans="1:7">
      <c r="A3207" s="1443" t="s">
        <v>657</v>
      </c>
      <c r="B3207" s="1215" t="s">
        <v>68</v>
      </c>
      <c r="C3207" s="23">
        <v>46178</v>
      </c>
      <c r="D3207" s="11">
        <v>261</v>
      </c>
      <c r="G3207" t="s">
        <v>2045</v>
      </c>
    </row>
    <row r="3208" spans="1:7">
      <c r="A3208" s="1214" t="s">
        <v>912</v>
      </c>
      <c r="B3208" s="1214" t="s">
        <v>2686</v>
      </c>
      <c r="C3208" s="23">
        <v>46178</v>
      </c>
      <c r="D3208" s="88">
        <v>1377</v>
      </c>
      <c r="G3208" t="s">
        <v>2045</v>
      </c>
    </row>
    <row r="3209" spans="1:7">
      <c r="A3209" s="1214" t="s">
        <v>692</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573</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657</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573</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573</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690</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692</v>
      </c>
      <c r="B3267" s="1416" t="s">
        <v>2686</v>
      </c>
      <c r="C3267" s="23">
        <v>46184</v>
      </c>
      <c r="D3267" s="11">
        <v>525</v>
      </c>
      <c r="G3267" t="s">
        <v>2045</v>
      </c>
    </row>
    <row r="3268" spans="1:7">
      <c r="A3268" s="1417" t="s">
        <v>698</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690</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590</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607</v>
      </c>
      <c r="B3297" s="1214" t="s">
        <v>501</v>
      </c>
      <c r="C3297" s="23">
        <v>46188</v>
      </c>
      <c r="D3297" s="11">
        <v>139</v>
      </c>
      <c r="G3297" t="s">
        <v>2045</v>
      </c>
    </row>
    <row r="3298" spans="1:7">
      <c r="A3298" s="1213" t="s">
        <v>847</v>
      </c>
      <c r="B3298" s="1213" t="s">
        <v>56</v>
      </c>
      <c r="C3298" s="23">
        <v>46188</v>
      </c>
      <c r="D3298" s="11">
        <v>806</v>
      </c>
      <c r="G3298" t="s">
        <v>2045</v>
      </c>
    </row>
    <row r="3299" spans="1:7">
      <c r="A3299" s="1214" t="s">
        <v>690</v>
      </c>
      <c r="B3299" s="1421" t="s">
        <v>2686</v>
      </c>
      <c r="C3299" s="23">
        <v>46188</v>
      </c>
      <c r="D3299" s="11">
        <v>636</v>
      </c>
      <c r="G3299" t="s">
        <v>2045</v>
      </c>
    </row>
    <row r="3300" spans="1:7">
      <c r="A3300" s="1215" t="s">
        <v>705</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580</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590</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607</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701</v>
      </c>
      <c r="B3318" s="1214" t="s">
        <v>2686</v>
      </c>
      <c r="C3318" s="23">
        <v>46189</v>
      </c>
      <c r="D3318" s="11">
        <v>608</v>
      </c>
      <c r="G3318" t="s">
        <v>2045</v>
      </c>
    </row>
    <row r="3319" spans="1:7">
      <c r="A3319" s="1214" t="s">
        <v>705</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573</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580</v>
      </c>
      <c r="B3330" s="1421" t="s">
        <v>58</v>
      </c>
      <c r="C3330" s="23">
        <v>46190</v>
      </c>
      <c r="F3330" s="11" t="s">
        <v>1880</v>
      </c>
      <c r="G3330" t="s">
        <v>2045</v>
      </c>
    </row>
    <row r="3331" spans="1:7">
      <c r="A3331" s="1215" t="s">
        <v>888</v>
      </c>
      <c r="B3331" s="1215" t="s">
        <v>68</v>
      </c>
      <c r="C3331" s="23">
        <v>46190</v>
      </c>
      <c r="D3331" s="11">
        <v>597</v>
      </c>
      <c r="G3331" t="s">
        <v>2045</v>
      </c>
    </row>
    <row r="3332" spans="1:7">
      <c r="A3332" s="1214" t="s">
        <v>590</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604</v>
      </c>
      <c r="B3334" s="1421" t="s">
        <v>1598</v>
      </c>
      <c r="C3334" s="23">
        <v>46190</v>
      </c>
      <c r="D3334" s="11">
        <v>179</v>
      </c>
      <c r="F3334" s="11" t="s">
        <v>2161</v>
      </c>
      <c r="G3334" t="s">
        <v>2045</v>
      </c>
    </row>
    <row r="3335" spans="1:7">
      <c r="A3335" s="1215" t="s">
        <v>607</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701</v>
      </c>
      <c r="B3340" s="1214" t="s">
        <v>2686</v>
      </c>
      <c r="C3340" s="23">
        <v>46190</v>
      </c>
      <c r="D3340" s="11">
        <v>784</v>
      </c>
      <c r="G3340" t="s">
        <v>2045</v>
      </c>
    </row>
    <row r="3341" spans="1:7">
      <c r="A3341" s="1214" t="s">
        <v>706</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573</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577</v>
      </c>
      <c r="B3351" s="1214" t="s">
        <v>58</v>
      </c>
      <c r="C3351" s="23">
        <v>46191</v>
      </c>
      <c r="D3351" s="37"/>
      <c r="F3351" s="11" t="s">
        <v>2780</v>
      </c>
      <c r="G3351" t="s">
        <v>2045</v>
      </c>
    </row>
    <row r="3352" spans="1:7">
      <c r="A3352" s="1214" t="s">
        <v>580</v>
      </c>
      <c r="B3352" s="1214" t="s">
        <v>58</v>
      </c>
      <c r="C3352" s="23">
        <v>46191</v>
      </c>
      <c r="D3352" s="88">
        <v>1289</v>
      </c>
      <c r="F3352" s="11" t="s">
        <v>2781</v>
      </c>
      <c r="G3352" t="s">
        <v>2045</v>
      </c>
    </row>
    <row r="3353" spans="1:7">
      <c r="A3353" s="1214" t="s">
        <v>582</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583</v>
      </c>
      <c r="B3355" s="1214" t="s">
        <v>68</v>
      </c>
      <c r="C3355" s="23">
        <v>46191</v>
      </c>
      <c r="F3355" s="1218" t="s">
        <v>2741</v>
      </c>
      <c r="G3355" t="s">
        <v>2045</v>
      </c>
    </row>
    <row r="3356" spans="1:7">
      <c r="A3356" s="1214" t="s">
        <v>590</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602</v>
      </c>
      <c r="B3358" s="1215" t="s">
        <v>1600</v>
      </c>
      <c r="C3358" s="23">
        <v>46191</v>
      </c>
      <c r="D3358" s="88">
        <v>1218</v>
      </c>
      <c r="G3358" t="s">
        <v>2045</v>
      </c>
    </row>
    <row r="3359" spans="1:7">
      <c r="A3359" s="1214" t="s">
        <v>604</v>
      </c>
      <c r="B3359" s="1214" t="s">
        <v>1598</v>
      </c>
      <c r="C3359" s="23">
        <v>46191</v>
      </c>
      <c r="F3359" s="1218" t="s">
        <v>2782</v>
      </c>
      <c r="G3359" t="s">
        <v>2045</v>
      </c>
    </row>
    <row r="3360" spans="1:7">
      <c r="A3360" s="1214" t="s">
        <v>607</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701</v>
      </c>
      <c r="B3365" s="1421" t="s">
        <v>2686</v>
      </c>
      <c r="C3365" s="23">
        <v>46191</v>
      </c>
      <c r="D3365" s="11">
        <v>337</v>
      </c>
      <c r="G3365" t="s">
        <v>2045</v>
      </c>
    </row>
    <row r="3366" spans="1:7">
      <c r="A3366" s="1215" t="s">
        <v>706</v>
      </c>
      <c r="B3366" s="1215" t="s">
        <v>2686</v>
      </c>
      <c r="C3366" s="23">
        <v>46191</v>
      </c>
      <c r="D3366" s="88">
        <v>2862</v>
      </c>
      <c r="G3366" t="s">
        <v>2045</v>
      </c>
    </row>
    <row r="3367" spans="1:7">
      <c r="A3367" s="1421" t="s">
        <v>707</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705</v>
      </c>
      <c r="B3373" s="1214" t="s">
        <v>2686</v>
      </c>
      <c r="C3373" s="23">
        <v>46192</v>
      </c>
      <c r="D3373" s="37">
        <v>309</v>
      </c>
      <c r="G3373" t="s">
        <v>2045</v>
      </c>
    </row>
    <row r="3374" spans="1:7">
      <c r="A3374" s="1214" t="s">
        <v>706</v>
      </c>
      <c r="B3374" s="1214" t="s">
        <v>2686</v>
      </c>
      <c r="C3374" s="23">
        <v>46192</v>
      </c>
      <c r="D3374" s="11">
        <v>894</v>
      </c>
      <c r="G3374" t="s">
        <v>2045</v>
      </c>
    </row>
    <row r="3375" spans="1:7">
      <c r="A3375" s="1215" t="s">
        <v>913</v>
      </c>
      <c r="B3375" s="1215" t="s">
        <v>2686</v>
      </c>
      <c r="C3375" s="23">
        <v>46192</v>
      </c>
      <c r="D3375" s="11">
        <v>553</v>
      </c>
      <c r="G3375" t="s">
        <v>2045</v>
      </c>
    </row>
    <row r="3376" spans="1:7">
      <c r="A3376" s="1421" t="s">
        <v>707</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573</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575</v>
      </c>
      <c r="B3385" s="1214" t="s">
        <v>58</v>
      </c>
      <c r="C3385" s="23">
        <v>46195</v>
      </c>
      <c r="D3385" s="11">
        <v>876</v>
      </c>
      <c r="G3385" t="s">
        <v>2045</v>
      </c>
    </row>
    <row r="3386" spans="1:7">
      <c r="A3386" s="1214" t="s">
        <v>577</v>
      </c>
      <c r="B3386" s="1214" t="s">
        <v>58</v>
      </c>
      <c r="C3386" s="23">
        <v>46195</v>
      </c>
      <c r="D3386" s="11">
        <v>350</v>
      </c>
      <c r="G3386" t="s">
        <v>2045</v>
      </c>
    </row>
    <row r="3387" spans="1:7">
      <c r="A3387" s="1214" t="s">
        <v>581</v>
      </c>
      <c r="B3387" s="1421" t="s">
        <v>2206</v>
      </c>
      <c r="C3387" s="23">
        <v>46195</v>
      </c>
      <c r="D3387" s="11">
        <v>335</v>
      </c>
      <c r="G3387" t="s">
        <v>2045</v>
      </c>
    </row>
    <row r="3388" spans="1:7">
      <c r="A3388" s="1215" t="s">
        <v>888</v>
      </c>
      <c r="B3388" s="1215" t="s">
        <v>68</v>
      </c>
      <c r="C3388" s="23">
        <v>46195</v>
      </c>
      <c r="D3388" s="11">
        <v>391</v>
      </c>
      <c r="G3388" t="s">
        <v>2045</v>
      </c>
    </row>
    <row r="3389" spans="1:7">
      <c r="A3389" s="1421" t="s">
        <v>583</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599</v>
      </c>
      <c r="B3392" s="1421" t="s">
        <v>2737</v>
      </c>
      <c r="C3392" s="23">
        <v>46195</v>
      </c>
      <c r="D3392" s="11">
        <v>500</v>
      </c>
      <c r="G3392" t="s">
        <v>2045</v>
      </c>
    </row>
    <row r="3393" spans="1:7">
      <c r="A3393" s="1215" t="s">
        <v>602</v>
      </c>
      <c r="B3393" s="1215" t="s">
        <v>1600</v>
      </c>
      <c r="C3393" s="23">
        <v>46195</v>
      </c>
      <c r="F3393" s="11" t="s">
        <v>2787</v>
      </c>
      <c r="G3393" t="s">
        <v>2045</v>
      </c>
    </row>
    <row r="3394" spans="1:7">
      <c r="A3394" s="1214" t="s">
        <v>604</v>
      </c>
      <c r="B3394" s="1421" t="s">
        <v>1598</v>
      </c>
      <c r="C3394" s="23">
        <v>46195</v>
      </c>
      <c r="D3394" s="37">
        <v>281</v>
      </c>
      <c r="G3394" t="s">
        <v>2045</v>
      </c>
    </row>
    <row r="3395" spans="1:7">
      <c r="A3395" s="1215" t="s">
        <v>606</v>
      </c>
      <c r="B3395" s="1214" t="s">
        <v>501</v>
      </c>
      <c r="C3395" s="23">
        <v>46195</v>
      </c>
      <c r="D3395" s="11">
        <v>620</v>
      </c>
      <c r="G3395" t="s">
        <v>2045</v>
      </c>
    </row>
    <row r="3396" spans="1:7">
      <c r="A3396" s="1421" t="s">
        <v>607</v>
      </c>
      <c r="B3396" s="1214" t="s">
        <v>501</v>
      </c>
      <c r="C3396" s="23">
        <v>46195</v>
      </c>
      <c r="D3396" s="11">
        <v>364</v>
      </c>
      <c r="G3396" t="s">
        <v>2045</v>
      </c>
    </row>
    <row r="3397" spans="1:7">
      <c r="A3397" s="1215" t="s">
        <v>932</v>
      </c>
      <c r="B3397" s="1215" t="s">
        <v>78</v>
      </c>
      <c r="C3397" s="23">
        <v>46195</v>
      </c>
      <c r="D3397" s="88">
        <v>2283</v>
      </c>
      <c r="G3397" t="s">
        <v>2045</v>
      </c>
    </row>
    <row r="3398" spans="1:7">
      <c r="A3398" s="1213" t="s">
        <v>637</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705</v>
      </c>
      <c r="B3401" s="1214" t="s">
        <v>2686</v>
      </c>
      <c r="C3401" s="23">
        <v>46195</v>
      </c>
      <c r="D3401" s="11">
        <v>511</v>
      </c>
      <c r="G3401" t="s">
        <v>2045</v>
      </c>
    </row>
    <row r="3402" spans="1:7">
      <c r="A3402" s="1214" t="s">
        <v>706</v>
      </c>
      <c r="B3402" s="1214" t="s">
        <v>2686</v>
      </c>
      <c r="C3402" s="23">
        <v>46195</v>
      </c>
      <c r="F3402" s="11" t="s">
        <v>2712</v>
      </c>
      <c r="G3402" t="s">
        <v>2045</v>
      </c>
    </row>
    <row r="3403" spans="1:7">
      <c r="A3403" s="1421" t="s">
        <v>707</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573</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575</v>
      </c>
      <c r="B3416" s="1214" t="s">
        <v>58</v>
      </c>
      <c r="C3416" s="23">
        <v>46196</v>
      </c>
      <c r="D3416" s="11">
        <v>890</v>
      </c>
      <c r="F3416" s="11" t="s">
        <v>2795</v>
      </c>
      <c r="G3416" t="s">
        <v>2045</v>
      </c>
    </row>
    <row r="3417" spans="1:7">
      <c r="A3417" s="1214" t="s">
        <v>581</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583</v>
      </c>
      <c r="B3419" s="1421" t="s">
        <v>68</v>
      </c>
      <c r="C3419" s="23">
        <v>46196</v>
      </c>
      <c r="D3419" s="88">
        <v>5027</v>
      </c>
      <c r="G3419" t="s">
        <v>2045</v>
      </c>
    </row>
    <row r="3420" spans="1:7">
      <c r="A3420" s="1421" t="s">
        <v>599</v>
      </c>
      <c r="B3420" s="1421" t="s">
        <v>2737</v>
      </c>
      <c r="C3420" s="23">
        <v>46196</v>
      </c>
      <c r="D3420" s="11">
        <v>559</v>
      </c>
      <c r="G3420" t="s">
        <v>2045</v>
      </c>
    </row>
    <row r="3421" spans="1:7">
      <c r="A3421" s="1214" t="s">
        <v>604</v>
      </c>
      <c r="B3421" s="1421" t="s">
        <v>1598</v>
      </c>
      <c r="C3421" s="23">
        <v>46196</v>
      </c>
      <c r="D3421" s="11">
        <v>115</v>
      </c>
      <c r="G3421" t="s">
        <v>2045</v>
      </c>
    </row>
    <row r="3422" spans="1:7">
      <c r="A3422" s="1215" t="s">
        <v>606</v>
      </c>
      <c r="B3422" s="1214" t="s">
        <v>501</v>
      </c>
      <c r="C3422" s="23">
        <v>46196</v>
      </c>
      <c r="F3422" s="1218" t="s">
        <v>2787</v>
      </c>
      <c r="G3422" t="s">
        <v>2045</v>
      </c>
    </row>
    <row r="3423" spans="1:7">
      <c r="A3423" s="1421" t="s">
        <v>607</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637</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701</v>
      </c>
      <c r="B3428" s="1214" t="s">
        <v>2686</v>
      </c>
      <c r="C3428" s="23">
        <v>46196</v>
      </c>
      <c r="D3428" s="11">
        <v>689</v>
      </c>
      <c r="G3428" t="s">
        <v>2045</v>
      </c>
    </row>
    <row r="3429" spans="1:7">
      <c r="A3429" s="1214" t="s">
        <v>706</v>
      </c>
      <c r="B3429" s="1214" t="s">
        <v>2686</v>
      </c>
      <c r="C3429" s="23">
        <v>46196</v>
      </c>
      <c r="D3429" s="11">
        <v>210</v>
      </c>
      <c r="G3429" t="s">
        <v>2045</v>
      </c>
    </row>
    <row r="3430" spans="1:7">
      <c r="A3430" s="1214" t="s">
        <v>913</v>
      </c>
      <c r="B3430" s="1214" t="s">
        <v>2686</v>
      </c>
      <c r="C3430" s="23">
        <v>46196</v>
      </c>
      <c r="D3430" s="11">
        <v>193</v>
      </c>
      <c r="G3430" t="s">
        <v>2045</v>
      </c>
    </row>
    <row r="3431" spans="1:7">
      <c r="A3431" s="1421" t="s">
        <v>707</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575</v>
      </c>
      <c r="B3439" s="1214" t="s">
        <v>58</v>
      </c>
      <c r="C3439" s="23">
        <v>46197</v>
      </c>
      <c r="D3439" s="11">
        <v>749</v>
      </c>
      <c r="G3439" t="s">
        <v>2045</v>
      </c>
    </row>
    <row r="3440" spans="1:7">
      <c r="A3440" s="1214" t="s">
        <v>577</v>
      </c>
      <c r="B3440" s="1214" t="s">
        <v>58</v>
      </c>
      <c r="C3440" s="23">
        <v>46197</v>
      </c>
      <c r="D3440" s="37">
        <v>492</v>
      </c>
      <c r="F3440" s="11" t="s">
        <v>2439</v>
      </c>
      <c r="G3440" t="s">
        <v>2045</v>
      </c>
    </row>
    <row r="3441" spans="1:7">
      <c r="A3441" s="1214" t="s">
        <v>580</v>
      </c>
      <c r="B3441" s="1214" t="s">
        <v>58</v>
      </c>
      <c r="C3441" s="23">
        <v>46197</v>
      </c>
      <c r="D3441" s="88">
        <v>2452</v>
      </c>
      <c r="G3441" t="s">
        <v>2045</v>
      </c>
    </row>
    <row r="3442" spans="1:7">
      <c r="A3442" s="1214" t="s">
        <v>581</v>
      </c>
      <c r="B3442" s="1214" t="s">
        <v>2206</v>
      </c>
      <c r="C3442" s="23">
        <v>46197</v>
      </c>
      <c r="D3442" s="11">
        <v>815</v>
      </c>
      <c r="G3442" t="s">
        <v>2045</v>
      </c>
    </row>
    <row r="3443" spans="1:7">
      <c r="A3443" s="1214" t="s">
        <v>583</v>
      </c>
      <c r="B3443" s="1214" t="s">
        <v>68</v>
      </c>
      <c r="C3443" s="23">
        <v>46197</v>
      </c>
      <c r="D3443" s="88">
        <v>1021</v>
      </c>
      <c r="G3443" t="s">
        <v>2045</v>
      </c>
    </row>
    <row r="3444" spans="1:7">
      <c r="A3444" s="1214" t="s">
        <v>599</v>
      </c>
      <c r="B3444" s="1214" t="s">
        <v>2737</v>
      </c>
      <c r="C3444" s="23">
        <v>46197</v>
      </c>
      <c r="D3444" s="88">
        <v>1506</v>
      </c>
      <c r="G3444" t="s">
        <v>2045</v>
      </c>
    </row>
    <row r="3445" spans="1:7">
      <c r="A3445" s="1214" t="s">
        <v>604</v>
      </c>
      <c r="B3445" s="1214" t="s">
        <v>1598</v>
      </c>
      <c r="C3445" s="23">
        <v>46197</v>
      </c>
      <c r="D3445" s="11">
        <v>253</v>
      </c>
      <c r="G3445" t="s">
        <v>2045</v>
      </c>
    </row>
    <row r="3446" spans="1:7">
      <c r="A3446" s="1214" t="s">
        <v>606</v>
      </c>
      <c r="B3446" s="1214" t="s">
        <v>501</v>
      </c>
      <c r="C3446" s="23">
        <v>46197</v>
      </c>
      <c r="F3446" s="11" t="s">
        <v>1880</v>
      </c>
      <c r="G3446" t="s">
        <v>2045</v>
      </c>
    </row>
    <row r="3447" spans="1:7">
      <c r="A3447" s="1214" t="s">
        <v>607</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637</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700</v>
      </c>
      <c r="B3452" s="1214" t="s">
        <v>2686</v>
      </c>
      <c r="C3452" s="23">
        <v>46197</v>
      </c>
      <c r="F3452" s="11" t="s">
        <v>1880</v>
      </c>
      <c r="G3452" t="s">
        <v>2045</v>
      </c>
    </row>
    <row r="3453" spans="1:7">
      <c r="A3453" s="1214" t="s">
        <v>705</v>
      </c>
      <c r="B3453" s="1214" t="s">
        <v>2686</v>
      </c>
      <c r="C3453" s="23">
        <v>46197</v>
      </c>
      <c r="D3453" s="11">
        <v>84</v>
      </c>
      <c r="G3453" t="s">
        <v>2045</v>
      </c>
    </row>
    <row r="3454" spans="1:7">
      <c r="A3454" s="1421" t="s">
        <v>707</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575</v>
      </c>
      <c r="B3459" s="1421" t="s">
        <v>58</v>
      </c>
      <c r="C3459" s="23">
        <v>46198</v>
      </c>
      <c r="D3459" s="11">
        <v>346</v>
      </c>
      <c r="F3459" s="11" t="s">
        <v>2803</v>
      </c>
      <c r="G3459" t="s">
        <v>2045</v>
      </c>
    </row>
    <row r="3460" spans="1:7">
      <c r="A3460" s="1214" t="s">
        <v>581</v>
      </c>
      <c r="B3460" s="1214" t="s">
        <v>2206</v>
      </c>
      <c r="C3460" s="23">
        <v>46198</v>
      </c>
      <c r="F3460" s="1546" t="s">
        <v>2787</v>
      </c>
      <c r="G3460" t="s">
        <v>2045</v>
      </c>
    </row>
    <row r="3461" spans="1:7">
      <c r="A3461" s="1214" t="s">
        <v>599</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637</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700</v>
      </c>
      <c r="B3467" s="1214" t="s">
        <v>2686</v>
      </c>
      <c r="C3467" s="23">
        <v>46198</v>
      </c>
      <c r="D3467" s="11">
        <v>951</v>
      </c>
      <c r="G3467" t="s">
        <v>2045</v>
      </c>
    </row>
    <row r="3468" spans="1:7">
      <c r="A3468" s="1214" t="s">
        <v>705</v>
      </c>
      <c r="B3468" s="1214" t="s">
        <v>2686</v>
      </c>
      <c r="C3468" s="23">
        <v>46198</v>
      </c>
      <c r="D3468" s="11">
        <v>75</v>
      </c>
      <c r="G3468" t="s">
        <v>2045</v>
      </c>
    </row>
    <row r="3469" spans="1:7">
      <c r="A3469" s="1214" t="s">
        <v>707</v>
      </c>
      <c r="B3469" s="1214" t="s">
        <v>2686</v>
      </c>
      <c r="C3469" s="23">
        <v>46198</v>
      </c>
      <c r="D3469" s="11">
        <v>790</v>
      </c>
      <c r="G3469" t="s">
        <v>2045</v>
      </c>
    </row>
    <row r="3470" spans="1:7">
      <c r="A3470" s="1214" t="s">
        <v>711</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583</v>
      </c>
      <c r="B3475" s="1214" t="s">
        <v>68</v>
      </c>
      <c r="C3475" s="23">
        <v>46199</v>
      </c>
      <c r="D3475" s="11">
        <v>186</v>
      </c>
      <c r="G3475" t="s">
        <v>2045</v>
      </c>
    </row>
    <row r="3476" spans="1:7">
      <c r="A3476" s="1214" t="s">
        <v>599</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637</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706</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711</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575</v>
      </c>
      <c r="B3490" s="1215" t="s">
        <v>58</v>
      </c>
      <c r="C3490" s="23">
        <v>46202</v>
      </c>
      <c r="D3490" s="88">
        <v>1537</v>
      </c>
      <c r="G3490" t="s">
        <v>2045</v>
      </c>
    </row>
    <row r="3491" spans="1:7">
      <c r="A3491" s="1421" t="s">
        <v>580</v>
      </c>
      <c r="B3491" s="1214" t="s">
        <v>58</v>
      </c>
      <c r="C3491" s="23">
        <v>46202</v>
      </c>
      <c r="F3491" s="11" t="s">
        <v>2814</v>
      </c>
      <c r="G3491" t="s">
        <v>2045</v>
      </c>
    </row>
    <row r="3492" spans="1:7">
      <c r="A3492" s="1215" t="s">
        <v>599</v>
      </c>
      <c r="B3492" s="1215" t="s">
        <v>2737</v>
      </c>
      <c r="C3492" s="23">
        <v>46202</v>
      </c>
      <c r="F3492" s="11" t="s">
        <v>2284</v>
      </c>
      <c r="G3492" t="s">
        <v>2045</v>
      </c>
    </row>
    <row r="3493" spans="1:7">
      <c r="A3493" s="1421" t="s">
        <v>602</v>
      </c>
      <c r="B3493" s="1214" t="s">
        <v>2737</v>
      </c>
      <c r="C3493" s="23">
        <v>46202</v>
      </c>
      <c r="D3493" s="11">
        <v>971</v>
      </c>
      <c r="G3493" t="s">
        <v>2045</v>
      </c>
    </row>
    <row r="3494" spans="1:7">
      <c r="A3494" s="1215" t="s">
        <v>606</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658</v>
      </c>
      <c r="B3498" s="1214" t="s">
        <v>56</v>
      </c>
      <c r="C3498" s="23">
        <v>46202</v>
      </c>
      <c r="F3498" s="11" t="s">
        <v>2093</v>
      </c>
      <c r="G3498" t="s">
        <v>2045</v>
      </c>
    </row>
    <row r="3499" spans="1:7">
      <c r="A3499" s="1214" t="s">
        <v>700</v>
      </c>
      <c r="B3499" s="1214" t="s">
        <v>2686</v>
      </c>
      <c r="C3499" s="23">
        <v>46202</v>
      </c>
      <c r="D3499" s="88">
        <v>1642</v>
      </c>
      <c r="G3499" t="s">
        <v>2045</v>
      </c>
    </row>
    <row r="3500" spans="1:7">
      <c r="A3500" s="1214" t="s">
        <v>705</v>
      </c>
      <c r="B3500" s="1214" t="s">
        <v>2686</v>
      </c>
      <c r="C3500" s="23">
        <v>46202</v>
      </c>
      <c r="D3500" s="11">
        <v>123</v>
      </c>
      <c r="G3500" t="s">
        <v>2045</v>
      </c>
    </row>
    <row r="3501" spans="1:7">
      <c r="A3501" s="1214" t="s">
        <v>701</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604</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575</v>
      </c>
      <c r="B3509" s="1215" t="s">
        <v>58</v>
      </c>
      <c r="C3509" s="23">
        <v>46203</v>
      </c>
      <c r="D3509" s="88">
        <v>1097</v>
      </c>
      <c r="F3509" s="11" t="s">
        <v>2821</v>
      </c>
      <c r="G3509" t="s">
        <v>2045</v>
      </c>
    </row>
    <row r="3510" spans="1:7">
      <c r="A3510" s="1421" t="s">
        <v>580</v>
      </c>
      <c r="B3510" s="1214" t="s">
        <v>58</v>
      </c>
      <c r="C3510" s="23">
        <v>46203</v>
      </c>
      <c r="F3510" s="11" t="s">
        <v>1880</v>
      </c>
      <c r="G3510" t="s">
        <v>2045</v>
      </c>
    </row>
    <row r="3511" spans="1:7">
      <c r="A3511" s="1421" t="s">
        <v>582</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599</v>
      </c>
      <c r="B3513" s="1421" t="s">
        <v>2737</v>
      </c>
      <c r="C3513" s="23">
        <v>46203</v>
      </c>
      <c r="D3513" s="11">
        <v>767</v>
      </c>
      <c r="G3513" t="s">
        <v>2045</v>
      </c>
    </row>
    <row r="3514" spans="1:7">
      <c r="A3514" s="1215" t="s">
        <v>602</v>
      </c>
      <c r="B3514" s="1214" t="s">
        <v>2737</v>
      </c>
      <c r="C3514" s="23">
        <v>46203</v>
      </c>
      <c r="F3514" s="1546" t="s">
        <v>2789</v>
      </c>
      <c r="G3514" t="s">
        <v>2045</v>
      </c>
    </row>
    <row r="3515" spans="1:7">
      <c r="A3515" s="1421" t="s">
        <v>604</v>
      </c>
      <c r="B3515" s="1421" t="s">
        <v>1598</v>
      </c>
      <c r="C3515" s="23">
        <v>46203</v>
      </c>
      <c r="D3515" s="11">
        <v>283</v>
      </c>
      <c r="F3515" s="11" t="s">
        <v>2823</v>
      </c>
      <c r="G3515" t="s">
        <v>2045</v>
      </c>
    </row>
    <row r="3516" spans="1:7">
      <c r="A3516" s="1215" t="s">
        <v>606</v>
      </c>
      <c r="B3516" s="1215" t="s">
        <v>501</v>
      </c>
      <c r="C3516" s="23">
        <v>46203</v>
      </c>
      <c r="D3516" s="11">
        <v>918</v>
      </c>
      <c r="G3516" t="s">
        <v>2045</v>
      </c>
    </row>
    <row r="3517" spans="1:7">
      <c r="A3517" s="1421" t="s">
        <v>607</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658</v>
      </c>
      <c r="B3519" s="1213" t="s">
        <v>56</v>
      </c>
      <c r="C3519" s="23">
        <v>46203</v>
      </c>
      <c r="D3519" s="11">
        <v>983</v>
      </c>
      <c r="G3519" t="s">
        <v>2045</v>
      </c>
    </row>
    <row r="3520" spans="1:7">
      <c r="A3520" s="1420" t="s">
        <v>851</v>
      </c>
      <c r="B3520" s="1214" t="s">
        <v>56</v>
      </c>
      <c r="C3520" s="23">
        <v>46203</v>
      </c>
      <c r="D3520" s="88">
        <v>1039</v>
      </c>
      <c r="G3520" t="s">
        <v>2045</v>
      </c>
    </row>
    <row r="3521" spans="1:7">
      <c r="A3521" s="1214" t="s">
        <v>700</v>
      </c>
      <c r="B3521" s="1214" t="s">
        <v>2686</v>
      </c>
      <c r="C3521" s="23">
        <v>46203</v>
      </c>
      <c r="D3521" s="88">
        <v>1664</v>
      </c>
      <c r="G3521" t="s">
        <v>2045</v>
      </c>
    </row>
    <row r="3522" spans="1:7">
      <c r="A3522" s="1214" t="s">
        <v>711</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575</v>
      </c>
      <c r="B3529" s="1215" t="s">
        <v>58</v>
      </c>
      <c r="C3529" s="23">
        <v>46204</v>
      </c>
      <c r="D3529" s="88">
        <v>1846</v>
      </c>
      <c r="G3529" t="s">
        <v>2078</v>
      </c>
    </row>
    <row r="3530" spans="1:7">
      <c r="A3530" s="1421" t="s">
        <v>580</v>
      </c>
      <c r="B3530" s="1214" t="s">
        <v>58</v>
      </c>
      <c r="C3530" s="23">
        <v>46204</v>
      </c>
      <c r="D3530" s="88">
        <v>1646</v>
      </c>
      <c r="F3530" s="11" t="s">
        <v>1853</v>
      </c>
      <c r="G3530" t="s">
        <v>2078</v>
      </c>
    </row>
    <row r="3531" spans="1:7">
      <c r="A3531" s="1421" t="s">
        <v>582</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599</v>
      </c>
      <c r="B3533" s="1421" t="s">
        <v>2737</v>
      </c>
      <c r="C3533" s="23">
        <v>46204</v>
      </c>
      <c r="D3533" s="11">
        <v>108</v>
      </c>
      <c r="G3533" t="s">
        <v>2078</v>
      </c>
    </row>
    <row r="3534" spans="1:7">
      <c r="A3534" s="1215" t="s">
        <v>602</v>
      </c>
      <c r="B3534" s="1214" t="s">
        <v>2737</v>
      </c>
      <c r="C3534" s="23">
        <v>46204</v>
      </c>
      <c r="D3534" s="11">
        <v>501</v>
      </c>
      <c r="G3534" t="s">
        <v>2078</v>
      </c>
    </row>
    <row r="3535" spans="1:7">
      <c r="A3535" s="1421" t="s">
        <v>604</v>
      </c>
      <c r="B3535" s="1421" t="s">
        <v>1598</v>
      </c>
      <c r="C3535" s="23">
        <v>46204</v>
      </c>
      <c r="D3535" s="11">
        <v>144</v>
      </c>
      <c r="G3535" t="s">
        <v>2078</v>
      </c>
    </row>
    <row r="3536" spans="1:7">
      <c r="A3536" s="1215" t="s">
        <v>606</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658</v>
      </c>
      <c r="B3539" s="1213" t="s">
        <v>56</v>
      </c>
      <c r="C3539" s="23">
        <v>46204</v>
      </c>
      <c r="F3539" s="11" t="s">
        <v>1880</v>
      </c>
      <c r="G3539" t="s">
        <v>2078</v>
      </c>
    </row>
    <row r="3540" spans="1:7">
      <c r="A3540" s="1420" t="s">
        <v>851</v>
      </c>
      <c r="B3540" s="1214" t="s">
        <v>56</v>
      </c>
      <c r="C3540" s="23">
        <v>46204</v>
      </c>
      <c r="D3540" s="11">
        <v>754</v>
      </c>
      <c r="G3540" t="s">
        <v>2078</v>
      </c>
    </row>
    <row r="3541" spans="1:7">
      <c r="A3541" s="1214" t="s">
        <v>690</v>
      </c>
      <c r="B3541" s="1214" t="s">
        <v>2686</v>
      </c>
      <c r="C3541" s="23">
        <v>46204</v>
      </c>
      <c r="D3541" s="11">
        <v>339</v>
      </c>
      <c r="G3541" t="s">
        <v>2078</v>
      </c>
    </row>
    <row r="3542" spans="1:7">
      <c r="A3542" s="1214" t="s">
        <v>700</v>
      </c>
      <c r="B3542" s="1214" t="s">
        <v>2686</v>
      </c>
      <c r="C3542" s="23">
        <v>46204</v>
      </c>
      <c r="D3542" s="11">
        <v>439</v>
      </c>
      <c r="G3542" t="s">
        <v>2078</v>
      </c>
    </row>
    <row r="3543" spans="1:7">
      <c r="A3543" s="1214" t="s">
        <v>701</v>
      </c>
      <c r="B3543" s="1214" t="s">
        <v>2686</v>
      </c>
      <c r="C3543" s="23">
        <v>46204</v>
      </c>
      <c r="D3543" s="11">
        <v>544</v>
      </c>
      <c r="G3543" t="s">
        <v>2078</v>
      </c>
    </row>
    <row r="3544" spans="1:7">
      <c r="A3544" s="1214" t="s">
        <v>707</v>
      </c>
      <c r="B3544" s="1214" t="s">
        <v>2686</v>
      </c>
      <c r="C3544" s="23">
        <v>46204</v>
      </c>
      <c r="D3544" s="11">
        <v>867</v>
      </c>
      <c r="G3544" t="s">
        <v>2078</v>
      </c>
    </row>
    <row r="3545" spans="1:7">
      <c r="A3545" s="1602" t="s">
        <v>711</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577</v>
      </c>
      <c r="B3551" s="1607" t="s">
        <v>58</v>
      </c>
      <c r="C3551" s="23">
        <v>46205</v>
      </c>
      <c r="D3551" s="88">
        <v>1237</v>
      </c>
      <c r="G3551" t="s">
        <v>2078</v>
      </c>
    </row>
    <row r="3552" spans="1:7">
      <c r="A3552" s="1606" t="s">
        <v>580</v>
      </c>
      <c r="B3552" s="1607" t="s">
        <v>58</v>
      </c>
      <c r="C3552" s="23">
        <v>46205</v>
      </c>
      <c r="D3552" s="11">
        <v>852</v>
      </c>
      <c r="G3552" t="s">
        <v>2078</v>
      </c>
    </row>
    <row r="3553" spans="1:7">
      <c r="A3553" s="1606" t="s">
        <v>582</v>
      </c>
      <c r="B3553" s="1607" t="s">
        <v>58</v>
      </c>
      <c r="C3553" s="23">
        <v>46205</v>
      </c>
      <c r="F3553" s="1546" t="s">
        <v>1880</v>
      </c>
      <c r="G3553" t="s">
        <v>2078</v>
      </c>
    </row>
    <row r="3554" spans="1:7">
      <c r="A3554" s="1606" t="s">
        <v>590</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602</v>
      </c>
      <c r="B3556" s="1607" t="s">
        <v>2737</v>
      </c>
      <c r="C3556" s="23">
        <v>46205</v>
      </c>
      <c r="D3556" s="11">
        <v>492</v>
      </c>
      <c r="F3556" s="1546" t="s">
        <v>2832</v>
      </c>
      <c r="G3556" t="s">
        <v>2078</v>
      </c>
    </row>
    <row r="3557" spans="1:7">
      <c r="A3557" s="1606" t="s">
        <v>637</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658</v>
      </c>
      <c r="B3559" s="1610" t="s">
        <v>56</v>
      </c>
      <c r="C3559" s="23">
        <v>46205</v>
      </c>
      <c r="D3559" s="11">
        <v>841</v>
      </c>
      <c r="G3559" t="s">
        <v>2078</v>
      </c>
    </row>
    <row r="3560" spans="1:7">
      <c r="A3560" s="1609" t="s">
        <v>851</v>
      </c>
      <c r="B3560" s="1610" t="s">
        <v>56</v>
      </c>
      <c r="C3560" s="23">
        <v>46205</v>
      </c>
      <c r="D3560" s="88">
        <v>1000</v>
      </c>
      <c r="G3560" t="s">
        <v>2078</v>
      </c>
    </row>
    <row r="3561" spans="1:7">
      <c r="A3561" s="1606" t="s">
        <v>701</v>
      </c>
      <c r="B3561" s="1606" t="s">
        <v>2686</v>
      </c>
      <c r="C3561" s="23">
        <v>46205</v>
      </c>
      <c r="F3561" s="1546" t="s">
        <v>1880</v>
      </c>
      <c r="G3561" t="s">
        <v>2078</v>
      </c>
    </row>
    <row r="3562" spans="1:7">
      <c r="A3562" s="1606" t="s">
        <v>707</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534</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577</v>
      </c>
      <c r="B3568" s="1214" t="s">
        <v>58</v>
      </c>
      <c r="C3568" s="23">
        <v>46209</v>
      </c>
      <c r="D3568" s="11">
        <v>235</v>
      </c>
      <c r="F3568" s="11" t="s">
        <v>2276</v>
      </c>
      <c r="G3568" t="s">
        <v>2078</v>
      </c>
    </row>
    <row r="3569" spans="1:7">
      <c r="A3569" s="1214" t="s">
        <v>591</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602</v>
      </c>
      <c r="B3571" s="1214" t="s">
        <v>2737</v>
      </c>
      <c r="C3571" s="23">
        <v>46209</v>
      </c>
      <c r="D3571" s="11">
        <v>646</v>
      </c>
      <c r="F3571" s="11" t="s">
        <v>2429</v>
      </c>
      <c r="G3571" t="s">
        <v>2078</v>
      </c>
    </row>
    <row r="3572" spans="1:7">
      <c r="A3572" s="1214" t="s">
        <v>604</v>
      </c>
      <c r="B3572" s="1214" t="s">
        <v>1598</v>
      </c>
      <c r="C3572" s="23">
        <v>46209</v>
      </c>
      <c r="D3572" s="11">
        <v>86</v>
      </c>
      <c r="G3572" t="s">
        <v>2078</v>
      </c>
    </row>
    <row r="3573" spans="1:7">
      <c r="A3573" s="1214" t="s">
        <v>606</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637</v>
      </c>
      <c r="B3575" s="1213" t="s">
        <v>80</v>
      </c>
      <c r="C3575" s="23">
        <v>46209</v>
      </c>
      <c r="D3575" s="88">
        <v>1036</v>
      </c>
      <c r="F3575" s="11" t="s">
        <v>2038</v>
      </c>
      <c r="G3575" t="s">
        <v>2078</v>
      </c>
    </row>
    <row r="3576" spans="1:7">
      <c r="A3576" s="1539" t="s">
        <v>658</v>
      </c>
      <c r="B3576" s="1213" t="s">
        <v>56</v>
      </c>
      <c r="C3576" s="23">
        <v>46209</v>
      </c>
      <c r="D3576" s="88">
        <v>1027</v>
      </c>
      <c r="G3576" t="s">
        <v>2078</v>
      </c>
    </row>
    <row r="3577" spans="1:7">
      <c r="A3577" s="1420" t="s">
        <v>851</v>
      </c>
      <c r="B3577" s="1214" t="s">
        <v>56</v>
      </c>
      <c r="C3577" s="23">
        <v>46209</v>
      </c>
      <c r="D3577" s="11">
        <v>973</v>
      </c>
      <c r="G3577" t="s">
        <v>2078</v>
      </c>
    </row>
    <row r="3578" spans="1:7">
      <c r="A3578" s="1214" t="s">
        <v>700</v>
      </c>
      <c r="B3578" s="1214" t="s">
        <v>2686</v>
      </c>
      <c r="C3578" s="23">
        <v>46209</v>
      </c>
      <c r="D3578" s="11">
        <v>487</v>
      </c>
      <c r="G3578" t="s">
        <v>2078</v>
      </c>
    </row>
    <row r="3579" spans="1:7">
      <c r="A3579" s="1214" t="s">
        <v>701</v>
      </c>
      <c r="B3579" s="1214" t="s">
        <v>2686</v>
      </c>
      <c r="C3579" s="23">
        <v>46209</v>
      </c>
      <c r="D3579" s="11">
        <v>845</v>
      </c>
      <c r="G3579" t="s">
        <v>2078</v>
      </c>
    </row>
    <row r="3580" spans="1:7">
      <c r="A3580" s="1214" t="s">
        <v>707</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590</v>
      </c>
      <c r="B3585" s="1421" t="s">
        <v>1598</v>
      </c>
      <c r="C3585" s="23">
        <v>46210</v>
      </c>
      <c r="D3585" s="73">
        <v>340</v>
      </c>
      <c r="E3585" s="11"/>
      <c r="F3585" s="11" t="s">
        <v>2472</v>
      </c>
      <c r="G3585" t="s">
        <v>2078</v>
      </c>
    </row>
    <row r="3586" spans="1:7">
      <c r="A3586" s="1215" t="s">
        <v>591</v>
      </c>
      <c r="B3586" s="1215" t="s">
        <v>497</v>
      </c>
      <c r="C3586" s="23">
        <v>46210</v>
      </c>
      <c r="D3586" s="11">
        <v>770</v>
      </c>
      <c r="E3586" s="181"/>
      <c r="F3586" s="102"/>
      <c r="G3586" t="s">
        <v>2078</v>
      </c>
    </row>
    <row r="3587" spans="1:7">
      <c r="A3587" s="1214" t="s">
        <v>602</v>
      </c>
      <c r="B3587" s="1214" t="s">
        <v>2737</v>
      </c>
      <c r="C3587" s="23">
        <v>46210</v>
      </c>
      <c r="D3587" s="11">
        <v>340</v>
      </c>
      <c r="F3587" s="1606" t="s">
        <v>2840</v>
      </c>
      <c r="G3587" t="s">
        <v>2078</v>
      </c>
    </row>
    <row r="3588" spans="1:7">
      <c r="A3588" s="1214" t="s">
        <v>606</v>
      </c>
      <c r="B3588" s="1214" t="s">
        <v>2841</v>
      </c>
      <c r="C3588" s="23">
        <v>46210</v>
      </c>
      <c r="D3588" s="11">
        <v>668</v>
      </c>
      <c r="F3588" s="1569" t="s">
        <v>2842</v>
      </c>
      <c r="G3588" t="s">
        <v>2078</v>
      </c>
    </row>
    <row r="3589" spans="1:7">
      <c r="A3589" s="1213" t="s">
        <v>637</v>
      </c>
      <c r="B3589" s="1213" t="s">
        <v>80</v>
      </c>
      <c r="C3589" s="23">
        <v>46210</v>
      </c>
      <c r="D3589" s="11">
        <v>350</v>
      </c>
      <c r="G3589" t="s">
        <v>2078</v>
      </c>
    </row>
    <row r="3590" spans="1:7">
      <c r="A3590" s="1424" t="s">
        <v>660</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701</v>
      </c>
      <c r="B3593" s="1421" t="s">
        <v>66</v>
      </c>
      <c r="C3593" s="23">
        <v>46210</v>
      </c>
      <c r="D3593" s="11">
        <v>206</v>
      </c>
      <c r="G3593" t="s">
        <v>2078</v>
      </c>
    </row>
    <row r="3594" spans="1:7">
      <c r="A3594" s="1214" t="s">
        <v>707</v>
      </c>
      <c r="B3594" s="1214" t="s">
        <v>66</v>
      </c>
      <c r="C3594" s="23">
        <v>46210</v>
      </c>
      <c r="D3594" s="11">
        <v>254</v>
      </c>
      <c r="G3594" t="s">
        <v>2078</v>
      </c>
    </row>
    <row r="3595" spans="1:7">
      <c r="A3595" s="1214" t="s">
        <v>1673</v>
      </c>
      <c r="B3595" s="1214" t="s">
        <v>70</v>
      </c>
      <c r="C3595" s="23">
        <v>46210</v>
      </c>
      <c r="D3595" s="11">
        <v>235</v>
      </c>
      <c r="G3595" t="s">
        <v>2078</v>
      </c>
    </row>
    <row r="3596" spans="1:7">
      <c r="A3596" s="1214" t="s">
        <v>715</v>
      </c>
      <c r="B3596" s="1214" t="s">
        <v>79</v>
      </c>
      <c r="C3596" s="23">
        <v>46210</v>
      </c>
      <c r="D3596" s="11">
        <v>352</v>
      </c>
      <c r="G3596" t="s">
        <v>2078</v>
      </c>
    </row>
    <row r="3597" spans="1:7">
      <c r="A3597" s="1214" t="s">
        <v>672</v>
      </c>
      <c r="B3597" s="1214" t="s">
        <v>66</v>
      </c>
      <c r="C3597" s="23">
        <v>46210</v>
      </c>
      <c r="F3597" s="1608" t="s">
        <v>2191</v>
      </c>
      <c r="G3597" t="s">
        <v>2078</v>
      </c>
    </row>
    <row r="3598" spans="1:7">
      <c r="A3598" s="177" t="s">
        <v>604</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580</v>
      </c>
      <c r="B3602" s="1214" t="s">
        <v>58</v>
      </c>
      <c r="C3602" s="23">
        <v>46211</v>
      </c>
      <c r="D3602" s="11">
        <v>887</v>
      </c>
      <c r="G3602" t="s">
        <v>2078</v>
      </c>
    </row>
    <row r="3603" spans="1:7">
      <c r="A3603" s="1214" t="s">
        <v>590</v>
      </c>
      <c r="B3603" s="1214" t="s">
        <v>1598</v>
      </c>
      <c r="C3603" s="23">
        <v>46211</v>
      </c>
      <c r="D3603" s="11">
        <v>385</v>
      </c>
      <c r="F3603" s="11" t="s">
        <v>2846</v>
      </c>
      <c r="G3603" t="s">
        <v>2078</v>
      </c>
    </row>
    <row r="3604" spans="1:7">
      <c r="A3604" s="1214" t="s">
        <v>591</v>
      </c>
      <c r="B3604" s="1214" t="s">
        <v>497</v>
      </c>
      <c r="C3604" s="23">
        <v>46211</v>
      </c>
      <c r="D3604" s="11">
        <v>839</v>
      </c>
      <c r="F3604" s="11" t="s">
        <v>1853</v>
      </c>
      <c r="G3604" t="s">
        <v>2078</v>
      </c>
    </row>
    <row r="3605" spans="1:7">
      <c r="A3605" s="1214" t="s">
        <v>599</v>
      </c>
      <c r="B3605" s="1214" t="s">
        <v>2737</v>
      </c>
      <c r="C3605" s="23">
        <v>46211</v>
      </c>
      <c r="D3605" s="11">
        <v>930</v>
      </c>
      <c r="G3605" t="s">
        <v>2078</v>
      </c>
    </row>
    <row r="3606" spans="1:7">
      <c r="A3606" s="1214" t="s">
        <v>604</v>
      </c>
      <c r="B3606" s="1214" t="s">
        <v>1598</v>
      </c>
      <c r="C3606" s="23">
        <v>46211</v>
      </c>
      <c r="D3606" s="11">
        <v>222</v>
      </c>
      <c r="G3606" t="s">
        <v>2078</v>
      </c>
    </row>
    <row r="3607" spans="1:7">
      <c r="A3607" s="1214" t="s">
        <v>606</v>
      </c>
      <c r="B3607" s="1214" t="s">
        <v>501</v>
      </c>
      <c r="C3607" s="23">
        <v>46211</v>
      </c>
      <c r="D3607" s="11">
        <v>240</v>
      </c>
      <c r="F3607" s="11" t="s">
        <v>2847</v>
      </c>
      <c r="G3607" t="s">
        <v>2078</v>
      </c>
    </row>
    <row r="3608" spans="1:7">
      <c r="A3608" s="1424" t="s">
        <v>660</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701</v>
      </c>
      <c r="B3612" s="1214" t="s">
        <v>66</v>
      </c>
      <c r="C3612" s="23">
        <v>46211</v>
      </c>
      <c r="F3612" s="1225" t="s">
        <v>1880</v>
      </c>
      <c r="G3612" t="s">
        <v>2078</v>
      </c>
    </row>
    <row r="3613" spans="1:7">
      <c r="A3613" s="1214" t="s">
        <v>707</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672</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D3618" s="11">
        <v>495</v>
      </c>
      <c r="F3618" s="11" t="s">
        <v>2717</v>
      </c>
      <c r="G3618" t="s">
        <v>2078</v>
      </c>
    </row>
    <row r="3619" spans="1:7">
      <c r="A3619" s="1226" t="s">
        <v>578</v>
      </c>
      <c r="B3619" s="1226" t="s">
        <v>58</v>
      </c>
      <c r="C3619" s="23">
        <v>46212</v>
      </c>
      <c r="D3619" s="88">
        <v>1169</v>
      </c>
      <c r="G3619" t="s">
        <v>2078</v>
      </c>
    </row>
    <row r="3620" spans="1:7">
      <c r="A3620" s="1226" t="s">
        <v>582</v>
      </c>
      <c r="B3620" s="1226" t="s">
        <v>58</v>
      </c>
      <c r="C3620" s="23">
        <v>46212</v>
      </c>
      <c r="D3620" s="11">
        <v>525</v>
      </c>
      <c r="G3620" t="s">
        <v>2078</v>
      </c>
    </row>
    <row r="3621" spans="1:7">
      <c r="A3621" s="1226" t="s">
        <v>590</v>
      </c>
      <c r="B3621" s="1226" t="s">
        <v>1598</v>
      </c>
      <c r="C3621" s="23">
        <v>46212</v>
      </c>
      <c r="D3621" s="11">
        <v>255</v>
      </c>
      <c r="F3621" s="11" t="s">
        <v>2495</v>
      </c>
      <c r="G3621" t="s">
        <v>2078</v>
      </c>
    </row>
    <row r="3622" spans="1:7">
      <c r="A3622" s="1226" t="s">
        <v>591</v>
      </c>
      <c r="B3622" s="1226" t="s">
        <v>497</v>
      </c>
      <c r="C3622" s="23">
        <v>46212</v>
      </c>
      <c r="D3622" s="11">
        <v>874</v>
      </c>
      <c r="G3622" t="s">
        <v>2078</v>
      </c>
    </row>
    <row r="3623" spans="1:7">
      <c r="A3623" s="1226" t="s">
        <v>599</v>
      </c>
      <c r="B3623" s="1226" t="s">
        <v>2737</v>
      </c>
      <c r="C3623" s="23">
        <v>46212</v>
      </c>
      <c r="F3623" s="1225" t="s">
        <v>2850</v>
      </c>
      <c r="G3623" t="s">
        <v>2078</v>
      </c>
    </row>
    <row r="3624" spans="1:7">
      <c r="A3624" s="1226" t="s">
        <v>604</v>
      </c>
      <c r="B3624" s="1226" t="s">
        <v>1598</v>
      </c>
      <c r="C3624" s="23">
        <v>46212</v>
      </c>
      <c r="D3624" s="11">
        <v>323</v>
      </c>
      <c r="G3624" t="s">
        <v>2078</v>
      </c>
    </row>
    <row r="3625" spans="1:7">
      <c r="A3625" s="1474" t="s">
        <v>660</v>
      </c>
      <c r="B3625" s="1225" t="s">
        <v>56</v>
      </c>
      <c r="C3625" s="23">
        <v>46212</v>
      </c>
      <c r="D3625" s="11">
        <v>782</v>
      </c>
      <c r="G3625" t="s">
        <v>2078</v>
      </c>
    </row>
    <row r="3626" spans="1:7">
      <c r="A3626" s="1226" t="s">
        <v>839</v>
      </c>
      <c r="B3626" s="1226" t="s">
        <v>2851</v>
      </c>
      <c r="C3626" s="23">
        <v>46212</v>
      </c>
      <c r="E3626" s="73">
        <v>550</v>
      </c>
      <c r="F3626" s="11" t="s">
        <v>2852</v>
      </c>
      <c r="G3626" t="s">
        <v>2078</v>
      </c>
    </row>
    <row r="3627" spans="1:7">
      <c r="A3627" s="1414" t="s">
        <v>852</v>
      </c>
      <c r="B3627" s="1226" t="s">
        <v>2851</v>
      </c>
      <c r="C3627" s="23">
        <v>46212</v>
      </c>
      <c r="E3627" s="249">
        <v>1300</v>
      </c>
      <c r="F3627" s="11" t="s">
        <v>2853</v>
      </c>
      <c r="G3627" t="s">
        <v>2078</v>
      </c>
    </row>
    <row r="3628" spans="1:7">
      <c r="A3628" s="1414" t="s">
        <v>857</v>
      </c>
      <c r="B3628" s="1226" t="s">
        <v>56</v>
      </c>
      <c r="C3628" s="23">
        <v>46212</v>
      </c>
      <c r="D3628" s="88">
        <v>1085</v>
      </c>
      <c r="G3628" t="s">
        <v>2078</v>
      </c>
    </row>
    <row r="3629" spans="1:7">
      <c r="A3629" s="1226" t="s">
        <v>1674</v>
      </c>
      <c r="B3629" s="1226" t="s">
        <v>2806</v>
      </c>
      <c r="C3629" s="23">
        <v>46212</v>
      </c>
      <c r="D3629" s="11">
        <v>934</v>
      </c>
      <c r="G3629" t="s">
        <v>2078</v>
      </c>
    </row>
    <row r="3630" spans="1:7">
      <c r="A3630" s="1226" t="s">
        <v>1675</v>
      </c>
      <c r="B3630" s="1226" t="s">
        <v>70</v>
      </c>
      <c r="C3630" s="23">
        <v>46212</v>
      </c>
      <c r="D3630" s="11">
        <v>536</v>
      </c>
      <c r="G3630" t="s">
        <v>2078</v>
      </c>
    </row>
    <row r="3631" spans="1:7">
      <c r="A3631" s="1226" t="s">
        <v>1675</v>
      </c>
      <c r="B3631" s="1226" t="s">
        <v>1598</v>
      </c>
      <c r="C3631" s="23">
        <v>46212</v>
      </c>
      <c r="D3631" s="11">
        <v>393</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E4F9F03-5F64-420F-9A61-BE5AAA75DFF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2026-07-09T22:00:20Z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