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63" documentId="8_{E14B221E-02E2-46A3-8CEC-C736815F2DD5}" xr6:coauthVersionLast="47" xr6:coauthVersionMax="47" xr10:uidLastSave="{3F24539C-B4A9-489B-8545-29FFC33E5D77}"/>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Footage'!$A$121:$DQ$121</definedName>
    <definedName name="_xlnm._FilterDatabase" localSheetId="5" hidden="1">'UG Condensed'!$A$1:$BE$142</definedName>
  </definedNames>
  <calcPr calcId="191028"/>
  <pivotCaches>
    <pivotCache cacheId="1275" r:id="rId12"/>
    <pivotCache cacheId="1276" r:id="rId13"/>
    <pivotCache cacheId="1277" r:id="rId14"/>
    <pivotCache cacheId="127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X129" i="2"/>
  <c r="Y122" i="2"/>
  <c r="X122" i="2"/>
  <c r="U115" i="30"/>
  <c r="Y145" i="2"/>
  <c r="X145" i="2"/>
  <c r="Y125" i="2"/>
  <c r="X125" i="2"/>
  <c r="X136" i="2"/>
  <c r="Y136" i="2"/>
  <c r="X135" i="2"/>
  <c r="Y130" i="2"/>
  <c r="X130" i="2"/>
  <c r="Y102" i="2"/>
  <c r="X102" i="2"/>
  <c r="Y97" i="2"/>
  <c r="X97" i="2"/>
  <c r="Y114" i="2"/>
  <c r="X114" i="2"/>
  <c r="Y112" i="2"/>
  <c r="X112" i="2"/>
  <c r="Y126" i="2"/>
  <c r="X126" i="2"/>
  <c r="Y124" i="2"/>
  <c r="X124"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8" i="2"/>
  <c r="X128" i="2"/>
  <c r="Y131" i="2"/>
  <c r="X131" i="2"/>
  <c r="Y134" i="2"/>
  <c r="X134" i="2"/>
  <c r="Y132" i="2"/>
  <c r="X132" i="2"/>
  <c r="Y98" i="2"/>
  <c r="Y99" i="2"/>
  <c r="Y100" i="2"/>
  <c r="Y103" i="2"/>
  <c r="Y104" i="2"/>
  <c r="Y105" i="2"/>
  <c r="Y106" i="2"/>
  <c r="Y107" i="2"/>
  <c r="Y108" i="2"/>
  <c r="Y109" i="2"/>
  <c r="Y110" i="2"/>
  <c r="Y111" i="2"/>
  <c r="Y113" i="2"/>
  <c r="Y115" i="2"/>
  <c r="Y116" i="2"/>
  <c r="Y117" i="2"/>
  <c r="Y135" i="2"/>
  <c r="Y148" i="2"/>
  <c r="Y147" i="2"/>
  <c r="Y146" i="2"/>
  <c r="Y144" i="2"/>
  <c r="Y143" i="2"/>
  <c r="Y142" i="2"/>
  <c r="Y141" i="2"/>
  <c r="Y140" i="2"/>
  <c r="Y137" i="2"/>
  <c r="Y127" i="2"/>
  <c r="Y123"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1"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7" i="2"/>
  <c r="X92" i="2"/>
  <c r="X69" i="2"/>
  <c r="X105" i="2"/>
  <c r="X115"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7" i="2"/>
  <c r="X107" i="2"/>
  <c r="X108" i="2"/>
  <c r="X110"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3" i="2"/>
  <c r="X19" i="2"/>
  <c r="X44" i="2"/>
  <c r="X104" i="2"/>
  <c r="X106" i="2"/>
  <c r="X116" i="2"/>
  <c r="X113"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1"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2"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3"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<sst xmlns="http://schemas.openxmlformats.org/spreadsheetml/2006/main" count="12862" uniqueCount="1549">
  <si>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</si>
  <si>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</si>
  <si>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</si>
  <si>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</si>
  <si>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</si>
  <si>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</si>
  <si>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</si>
  <si>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</si>
  <si>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</si>
  <si>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</si>
  <si>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</si>
  <si>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</si>
  <si>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</si>
  <si>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</si>
  <si>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</si>
  <si>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</si>
  <si>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</si>
  <si>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</si>
  <si>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</si>
  <si>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</si>
  <si>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</si>
  <si>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</si>
  <si>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</si>
  <si>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</si>
  <si>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</si>
  <si>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</si>
  <si>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</si>
  <si>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</si>
  <si>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</si>
  <si>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</si>
  <si>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</si>
  <si>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</si>
  <si>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</si>
  <si>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</si>
  <si>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</si>
  <si>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</si>
  <si>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</si>
  <si>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</si>
  <si>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</si>
  <si>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</si>
  <si>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</si>
  <si>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</si>
  <si>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</si>
  <si>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</si>
  <si>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</si>
  <si>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</si>
  <si>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</si>
  <si>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</si>
  <si>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</si>
  <si>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</si>
  <si>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</si>
  <si>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</si>
  <si>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</si>
  <si>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</si>
  <si>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</si>
  <si>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</si>
  <si>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</si>
  <si>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</si>
  <si>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</si>
  <si>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</si>
  <si>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</si>
  <si>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</si>
  <si>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</si>
  <si>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</si>
  <si>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</si>
  <si>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</si>
  <si>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</si>
  <si>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</si>
  <si>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</si>
  <si>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</si>
  <si>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</si>
  <si>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</si>
  <si>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</si>
  <si>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</si>
  <si>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</si>
  <si>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</si>
  <si>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</si>
  <si>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</si>
  <si>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</si>
  <si>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</si>
  <si>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</si>
  <si>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</si>
  <si>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</si>
  <si>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</si>
  <si>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</si>
  <si>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</si>
  <si>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</si>
  <si>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</si>
  <si>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</si>
  <si>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</si>
  <si>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</si>
  <si>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</si>
  <si>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</si>
  <si>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</si>
  <si>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</si>
  <si>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</si>
  <si>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</si>
  <si>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</si>
  <si>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</si>
  <si>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</si>
  <si>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</si>
  <si>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</si>
  <si>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</si>
  <si>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</si>
  <si>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</si>
  <si>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</si>
  <si>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</si>
  <si>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</si>
  <si>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</si>
  <si>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</si>
  <si>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</si>
  <si>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</si>
  <si>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</si>
  <si>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</si>
  <si>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</si>
  <si>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</si>
  <si>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</si>
  <si>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</si>
  <si>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</si>
  <si>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</si>
  <si>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</si>
  <si>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</si>
  <si>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</si>
  <si>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</si>
  <si>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</si>
  <si>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</si>
  <si>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</si>
  <si>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</si>
  <si>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</si>
  <si>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</si>
  <si>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</si>
  <si>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</si>
  <si>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</si>
  <si>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</si>
  <si>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</si>
  <si>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 Cx started 10-15-2025/</t>
  </si>
  <si>
    <t>D-HWP911</t>
  </si>
  <si>
    <t>8/26 Pending Permit. / 10/6- loc called 10/3. 10/7 Permit Received./ Pending Locates 10-20-2025</t>
  </si>
  <si>
    <t>D-HWP912</t>
  </si>
  <si>
    <t xml:space="preserve">Brothers </t>
  </si>
  <si>
    <t>9/3 Pending Permit./ Locates called 10-3. 10/7 Permit Received.Pending Locates 10-16/ Locates clear 10/20</t>
  </si>
  <si>
    <t>D-HWP914</t>
  </si>
  <si>
    <t>AR</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</si>
  <si>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</si>
  <si>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</si>
  <si>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</si>
  <si>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</si>
  <si>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</si>
  <si>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</si>
  <si>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</si>
  <si>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</si>
  <si>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</si>
  <si>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</si>
  <si>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</si>
  <si>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</si>
  <si>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</si>
  <si>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</si>
  <si>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</si>
  <si>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</si>
  <si>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</si>
  <si>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</si>
  <si>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</si>
  <si>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</si>
  <si>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</si>
  <si>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</si>
  <si>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</si>
  <si>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</si>
  <si>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</si>
  <si>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</si>
  <si>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</si>
  <si>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</si>
  <si>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</si>
  <si>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</si>
  <si>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</si>
  <si>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</si>
  <si>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</si>
  <si>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</si>
  <si>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</si>
  <si>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</si>
  <si>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</si>
  <si>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</si>
  <si>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</si>
  <si>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</si>
  <si>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</si>
  <si>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</si>
  <si>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</si>
  <si>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</si>
  <si>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</si>
  <si>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</si>
  <si>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</si>
  <si>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</si>
  <si>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</si>
  <si>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</si>
  <si>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</si>
  <si>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</si>
  <si>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</si>
  <si>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 Locates called, White lined 10-20-2025/</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</si>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</sst>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8" totalsRowShown="0" headerRowDxfId="84" tableBorderDxfId="83">
  <autoFilter ref="A96:AD118" xr:uid="{5F57056F-6A0B-4404-ADAB-C4AB0D18D7EA}"/>
  <sortState xmlns:xlrd2="http://schemas.microsoft.com/office/spreadsheetml/2017/richdata2" ref="A97:AD118">
    <sortCondition ref="B96:B118"/>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1:AD149" totalsRowShown="0" headerRowDxfId="71" tableBorderDxfId="70">
  <autoFilter ref="A121:AD149" xr:uid="{58F01DBB-3289-412F-8E25-7586BA9FF5B6}"/>
  <sortState xmlns:xlrd2="http://schemas.microsoft.com/office/spreadsheetml/2017/richdata2" ref="A122:AD149">
    <sortCondition ref="B121: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1" dT="2025-10-08T18:55:54.99" personId="{79160F3F-A2CD-4B5D-ACD4-80E02EA51DFF}" id="{F5EDFE6F-567B-4645-AF78-3E45E156B744}">
    <text>10-8-2025 As Per Anthony Footage Removed Per Mike Garrison.</text>
  </threadedComment>
  <threadedComment ref="W113" dT="2025-09-02T21:15:59.59" personId="{79160F3F-A2CD-4B5D-ACD4-80E02EA51DFF}" id="{C102D2BD-3CA5-4163-9356-CEA05CF3D7E2}">
    <text>9-2-2025 Change Order Submitted For Addition Conduit Placement---New Total Is 5,776'.</text>
  </threadedComment>
  <threadedComment ref="W122" dT="2025-10-17T18:53:03.68" personId="{79160F3F-A2CD-4B5D-ACD4-80E02EA51DFF}" id="{58237DDF-ED81-40D2-8552-BC39B5D51361}">
    <text>10-17-2025 Confirmed Actual Completed Footage.</text>
  </threadedComment>
  <threadedComment ref="Y122" dT="2025-10-17T18:54:09.17" personId="{79160F3F-A2CD-4B5D-ACD4-80E02EA51DFF}" id="{39A4B49C-4040-4FAE-81F5-28FC49A709E3}">
    <text>10-17-2025 Conduit Placement Confirmed Completed.</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00" activePane="topRight" state="frozen"/>
      <selection pane="topRight" activeCell="A110" sqref="A110:XFD11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66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84">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572">
        <v>66854</v>
      </c>
      <c r="O24" s="500" t="s">
        <v>57</v>
      </c>
      <c r="P24" s="841" t="s">
        <v>58</v>
      </c>
      <c r="Q24" s="501"/>
      <c r="R24" s="501"/>
      <c r="S24" s="501"/>
      <c r="T24" s="501"/>
      <c r="U24" s="501"/>
      <c r="V24" s="41">
        <v>5534</v>
      </c>
      <c r="W24" s="635"/>
      <c r="X24" s="108">
        <v>5534</v>
      </c>
      <c r="Y24" s="704"/>
      <c r="Z24" s="988"/>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45950</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142</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143</v>
      </c>
      <c r="AE34" s="123"/>
    </row>
    <row r="35" spans="1:31" ht="24.75" customHeight="1">
      <c r="A35" s="970" t="s">
        <v>144</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145</v>
      </c>
      <c r="AE35" s="123"/>
    </row>
    <row r="36" spans="1:31" ht="24.75" customHeight="1">
      <c r="A36" s="971" t="s">
        <v>146</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147</v>
      </c>
      <c r="AE36" s="123"/>
    </row>
    <row r="37" spans="1:31" ht="24.75" customHeight="1">
      <c r="A37" s="971" t="s">
        <v>148</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149</v>
      </c>
      <c r="AE37" s="123"/>
    </row>
    <row r="38" spans="1:31" ht="24.75" customHeight="1">
      <c r="A38" s="971" t="s">
        <v>150</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151</v>
      </c>
      <c r="AE38" s="123"/>
    </row>
    <row r="39" spans="1:31" ht="24.75" customHeight="1">
      <c r="A39" s="971" t="s">
        <v>152</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149</v>
      </c>
      <c r="AE39" s="123"/>
    </row>
    <row r="40" spans="1:31" ht="24.75" customHeight="1">
      <c r="A40" s="971" t="s">
        <v>153</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154</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151</v>
      </c>
      <c r="AE41" s="123"/>
    </row>
    <row r="42" spans="1:31" ht="24.75" customHeight="1">
      <c r="A42" s="971" t="s">
        <v>155</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149</v>
      </c>
      <c r="AE42" s="123"/>
    </row>
    <row r="43" spans="1:31" ht="24.75" customHeight="1">
      <c r="A43" s="971" t="s">
        <v>156</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149</v>
      </c>
      <c r="AE43" s="123"/>
    </row>
    <row r="44" spans="1:31" ht="24.75" customHeight="1">
      <c r="A44" s="970" t="s">
        <v>157</v>
      </c>
      <c r="B44" s="487" t="s">
        <v>114</v>
      </c>
      <c r="C44" s="498">
        <v>45960</v>
      </c>
      <c r="D44" s="489" t="s">
        <v>139</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151</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571">
        <v>72842</v>
      </c>
      <c r="O57" s="491" t="s">
        <v>57</v>
      </c>
      <c r="P57" s="844" t="s">
        <v>58</v>
      </c>
      <c r="Q57" s="493"/>
      <c r="R57" s="493"/>
      <c r="S57" s="493"/>
      <c r="T57" s="493"/>
      <c r="U57" s="493"/>
      <c r="V57" s="494">
        <v>5780</v>
      </c>
      <c r="W57" s="635"/>
      <c r="X57" s="108">
        <v>5780</v>
      </c>
      <c r="Y57" s="704"/>
      <c r="Z57" s="89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v>45939</v>
      </c>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67</v>
      </c>
      <c r="Q65" s="493">
        <v>45950</v>
      </c>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612">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491">
        <v>54</v>
      </c>
      <c r="I73" s="491" t="s">
        <v>55</v>
      </c>
      <c r="J73" s="491" t="s">
        <v>63</v>
      </c>
      <c r="K73" s="408"/>
      <c r="L73" s="925"/>
      <c r="M73" s="491" t="s">
        <v>57</v>
      </c>
      <c r="N73" s="571">
        <v>58240</v>
      </c>
      <c r="O73" s="491" t="s">
        <v>57</v>
      </c>
      <c r="P73" s="844" t="s">
        <v>58</v>
      </c>
      <c r="Q73" s="493"/>
      <c r="R73" s="493"/>
      <c r="S73" s="493"/>
      <c r="T73" s="493"/>
      <c r="U73" s="493"/>
      <c r="V73" s="494">
        <v>4594</v>
      </c>
      <c r="W73" s="635"/>
      <c r="X73" s="108">
        <v>4594</v>
      </c>
      <c r="Y73" s="704"/>
      <c r="Z73" s="988"/>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08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522" t="s">
        <v>295</v>
      </c>
      <c r="B110" s="487" t="s">
        <v>114</v>
      </c>
      <c r="C110" s="498">
        <v>45899</v>
      </c>
      <c r="D110" s="489" t="s">
        <v>134</v>
      </c>
      <c r="E110" s="489">
        <v>45887</v>
      </c>
      <c r="F110" s="487" t="s">
        <v>115</v>
      </c>
      <c r="G110" s="490" t="s">
        <v>296</v>
      </c>
      <c r="H110" s="491">
        <v>84</v>
      </c>
      <c r="I110" s="492" t="s">
        <v>257</v>
      </c>
      <c r="J110" s="491" t="s">
        <v>63</v>
      </c>
      <c r="K110" s="491"/>
      <c r="L110" s="489">
        <v>45887</v>
      </c>
      <c r="M110" s="491" t="s">
        <v>57</v>
      </c>
      <c r="N110" s="571">
        <v>52110</v>
      </c>
      <c r="O110" s="491" t="s">
        <v>57</v>
      </c>
      <c r="P110" s="663" t="s">
        <v>258</v>
      </c>
      <c r="Q110" s="493">
        <v>45887</v>
      </c>
      <c r="R110" s="583"/>
      <c r="S110" s="583"/>
      <c r="T110" s="583"/>
      <c r="U110" s="493">
        <v>45917</v>
      </c>
      <c r="V110" s="494">
        <v>4071</v>
      </c>
      <c r="W110" s="664">
        <v>4043</v>
      </c>
      <c r="X110" s="108">
        <f>SUM(V110-W110)</f>
        <v>28</v>
      </c>
      <c r="Y110" s="22">
        <f>IFERROR($W110/$V110, 0)</f>
        <v>0.99312208302628346</v>
      </c>
      <c r="Z110" s="725">
        <v>45895</v>
      </c>
      <c r="AA110" s="368">
        <v>1</v>
      </c>
      <c r="AB110" s="368">
        <v>1</v>
      </c>
      <c r="AC110" s="687">
        <v>0</v>
      </c>
      <c r="AD110" s="976" t="s">
        <v>297</v>
      </c>
      <c r="AE110" s="403"/>
      <c r="AK110" s="403"/>
    </row>
    <row r="111" spans="1:37" ht="24.75" customHeight="1">
      <c r="A111" s="933" t="s">
        <v>298</v>
      </c>
      <c r="B111" s="487" t="s">
        <v>114</v>
      </c>
      <c r="C111" s="498">
        <v>45960</v>
      </c>
      <c r="D111" s="489" t="s">
        <v>134</v>
      </c>
      <c r="E111" s="489">
        <v>45915</v>
      </c>
      <c r="F111" s="683" t="s">
        <v>174</v>
      </c>
      <c r="G111" s="730"/>
      <c r="H111" s="491">
        <v>82</v>
      </c>
      <c r="I111" s="708" t="s">
        <v>257</v>
      </c>
      <c r="J111" s="491" t="s">
        <v>63</v>
      </c>
      <c r="K111" s="491"/>
      <c r="L111" s="489">
        <v>45912</v>
      </c>
      <c r="M111" s="491" t="s">
        <v>57</v>
      </c>
      <c r="N111" s="571">
        <v>82621.149999999994</v>
      </c>
      <c r="O111" s="491" t="s">
        <v>57</v>
      </c>
      <c r="P111" s="663" t="s">
        <v>258</v>
      </c>
      <c r="Q111" s="493">
        <v>45912</v>
      </c>
      <c r="R111" s="493"/>
      <c r="S111" s="493"/>
      <c r="T111" s="493"/>
      <c r="U111" s="493"/>
      <c r="V111" s="494">
        <v>5653</v>
      </c>
      <c r="W111" s="664">
        <v>5669</v>
      </c>
      <c r="X111" s="108">
        <f>SUM(V111-W111)</f>
        <v>-16</v>
      </c>
      <c r="Y111" s="704">
        <f>IFERROR($W111/$V111, 0)</f>
        <v>1.0028303555634177</v>
      </c>
      <c r="Z111" s="725">
        <v>45932</v>
      </c>
      <c r="AA111" s="368">
        <v>1</v>
      </c>
      <c r="AB111" s="368">
        <v>1</v>
      </c>
      <c r="AC111" s="846">
        <v>0</v>
      </c>
      <c r="AD111" s="976" t="s">
        <v>299</v>
      </c>
      <c r="AE111" s="403"/>
    </row>
    <row r="112" spans="1:37" ht="24.75" customHeight="1">
      <c r="A112" s="522" t="s">
        <v>300</v>
      </c>
      <c r="B112" s="487" t="s">
        <v>114</v>
      </c>
      <c r="C112" s="498">
        <v>45945</v>
      </c>
      <c r="D112" s="489" t="s">
        <v>134</v>
      </c>
      <c r="E112" s="489">
        <v>45932</v>
      </c>
      <c r="F112" s="487"/>
      <c r="G112" s="730"/>
      <c r="H112" s="491">
        <v>34</v>
      </c>
      <c r="I112" s="708" t="s">
        <v>257</v>
      </c>
      <c r="J112" s="491" t="s">
        <v>63</v>
      </c>
      <c r="K112" s="491"/>
      <c r="L112" s="489">
        <v>45933</v>
      </c>
      <c r="M112" s="491" t="s">
        <v>57</v>
      </c>
      <c r="N112" s="571">
        <v>29646</v>
      </c>
      <c r="O112" s="491" t="s">
        <v>57</v>
      </c>
      <c r="P112" s="663" t="s">
        <v>258</v>
      </c>
      <c r="Q112" s="493">
        <v>45933</v>
      </c>
      <c r="R112" s="583"/>
      <c r="S112" s="583"/>
      <c r="T112" s="583"/>
      <c r="U112" s="583"/>
      <c r="V112" s="494">
        <v>2188</v>
      </c>
      <c r="W112" s="664">
        <v>2278</v>
      </c>
      <c r="X112" s="108">
        <f>SUM(V112-W112)</f>
        <v>-90</v>
      </c>
      <c r="Y112" s="704">
        <f>IFERROR($W112/$V112, 0)</f>
        <v>1.0411334552102376</v>
      </c>
      <c r="Z112" s="725">
        <v>45931</v>
      </c>
      <c r="AA112" s="368">
        <v>0</v>
      </c>
      <c r="AB112" s="368">
        <v>0</v>
      </c>
      <c r="AC112" s="846">
        <v>0</v>
      </c>
      <c r="AD112" s="976" t="s">
        <v>301</v>
      </c>
      <c r="AE112" s="403"/>
    </row>
    <row r="113" spans="1:31" ht="24.75" customHeight="1">
      <c r="A113" s="1049" t="s">
        <v>302</v>
      </c>
      <c r="B113" s="487" t="s">
        <v>114</v>
      </c>
      <c r="C113" s="514">
        <v>45838</v>
      </c>
      <c r="D113" s="514" t="s">
        <v>134</v>
      </c>
      <c r="E113" s="498">
        <v>45786</v>
      </c>
      <c r="F113" s="514" t="s">
        <v>174</v>
      </c>
      <c r="G113" s="1068" t="s">
        <v>303</v>
      </c>
      <c r="H113" s="491">
        <v>0</v>
      </c>
      <c r="I113" s="492" t="s">
        <v>257</v>
      </c>
      <c r="J113" s="491" t="s">
        <v>63</v>
      </c>
      <c r="K113" s="491"/>
      <c r="L113" s="489">
        <v>45790</v>
      </c>
      <c r="M113" s="491" t="s">
        <v>57</v>
      </c>
      <c r="N113" s="571">
        <v>63283</v>
      </c>
      <c r="O113" s="491" t="s">
        <v>57</v>
      </c>
      <c r="P113" s="663" t="s">
        <v>258</v>
      </c>
      <c r="Q113" s="493">
        <v>45790</v>
      </c>
      <c r="R113" s="493">
        <v>45813</v>
      </c>
      <c r="S113" s="493">
        <v>45814</v>
      </c>
      <c r="T113" s="493">
        <v>45828</v>
      </c>
      <c r="U113" s="493">
        <v>45846</v>
      </c>
      <c r="V113" s="494">
        <v>5776</v>
      </c>
      <c r="W113" s="664">
        <v>5776</v>
      </c>
      <c r="X113" s="108">
        <f>SUM(V113-W113)</f>
        <v>0</v>
      </c>
      <c r="Y113" s="22">
        <f>IFERROR($W113/$V113, 0)</f>
        <v>1</v>
      </c>
      <c r="Z113" s="699">
        <v>45796</v>
      </c>
      <c r="AA113" s="368">
        <v>1</v>
      </c>
      <c r="AB113" s="368">
        <v>1</v>
      </c>
      <c r="AC113" s="687">
        <v>0</v>
      </c>
      <c r="AD113" s="329" t="s">
        <v>304</v>
      </c>
      <c r="AE113" s="403"/>
    </row>
    <row r="114" spans="1:31" ht="24.75" customHeight="1">
      <c r="A114" s="535" t="s">
        <v>305</v>
      </c>
      <c r="B114" s="1065" t="s">
        <v>114</v>
      </c>
      <c r="C114" s="523">
        <v>45960</v>
      </c>
      <c r="D114" s="530"/>
      <c r="E114" s="530"/>
      <c r="F114" s="515" t="s">
        <v>115</v>
      </c>
      <c r="G114" s="1067"/>
      <c r="H114" s="529">
        <v>0</v>
      </c>
      <c r="I114" s="529" t="s">
        <v>257</v>
      </c>
      <c r="J114" s="529" t="s">
        <v>63</v>
      </c>
      <c r="K114" s="529"/>
      <c r="L114" s="530">
        <v>45936</v>
      </c>
      <c r="M114" s="529" t="s">
        <v>57</v>
      </c>
      <c r="N114" s="574">
        <v>4235.8</v>
      </c>
      <c r="O114" s="529" t="s">
        <v>57</v>
      </c>
      <c r="P114" s="666" t="s">
        <v>258</v>
      </c>
      <c r="Q114" s="493">
        <v>45939</v>
      </c>
      <c r="R114" s="493"/>
      <c r="S114" s="493"/>
      <c r="T114" s="493"/>
      <c r="U114" s="493"/>
      <c r="V114" s="436">
        <v>228</v>
      </c>
      <c r="W114" s="612">
        <v>240</v>
      </c>
      <c r="X114" s="108">
        <f>SUM(V114-W114)</f>
        <v>-12</v>
      </c>
      <c r="Y114" s="704">
        <f>IFERROR($W114/$V114, 0)</f>
        <v>1.0526315789473684</v>
      </c>
      <c r="Z114" s="725">
        <v>45945</v>
      </c>
      <c r="AA114" s="368">
        <v>1</v>
      </c>
      <c r="AB114" s="368">
        <v>0</v>
      </c>
      <c r="AC114" s="494">
        <v>0</v>
      </c>
      <c r="AD114" s="544" t="s">
        <v>306</v>
      </c>
      <c r="AE114" s="403"/>
    </row>
    <row r="115" spans="1:31" ht="24.75" customHeight="1">
      <c r="A115" s="1049" t="s">
        <v>307</v>
      </c>
      <c r="B115" s="487" t="s">
        <v>114</v>
      </c>
      <c r="C115" s="498">
        <v>45930</v>
      </c>
      <c r="D115" s="489" t="s">
        <v>308</v>
      </c>
      <c r="E115" s="489">
        <v>45916</v>
      </c>
      <c r="F115" s="487" t="s">
        <v>115</v>
      </c>
      <c r="G115" s="730"/>
      <c r="H115" s="491">
        <v>84</v>
      </c>
      <c r="I115" s="708" t="s">
        <v>257</v>
      </c>
      <c r="J115" s="491" t="s">
        <v>56</v>
      </c>
      <c r="K115" s="491"/>
      <c r="L115" s="487" t="s">
        <v>258</v>
      </c>
      <c r="M115" s="491" t="s">
        <v>57</v>
      </c>
      <c r="N115" s="571">
        <v>30892</v>
      </c>
      <c r="O115" s="491" t="s">
        <v>57</v>
      </c>
      <c r="P115" s="663" t="s">
        <v>258</v>
      </c>
      <c r="Q115" s="493">
        <v>45911</v>
      </c>
      <c r="R115" s="493"/>
      <c r="S115" s="493"/>
      <c r="T115" s="493"/>
      <c r="U115" s="493"/>
      <c r="V115" s="846">
        <v>2811</v>
      </c>
      <c r="W115" s="860">
        <v>2732</v>
      </c>
      <c r="X115" s="108">
        <f>SUM(V115-W115)</f>
        <v>79</v>
      </c>
      <c r="Y115" s="22">
        <f>IFERROR($W115/$V115, 0)</f>
        <v>0.97189612237637857</v>
      </c>
      <c r="Z115" s="725">
        <v>45922</v>
      </c>
      <c r="AA115" s="368">
        <v>1</v>
      </c>
      <c r="AB115" s="368">
        <v>1</v>
      </c>
      <c r="AC115" s="494">
        <v>0</v>
      </c>
      <c r="AD115" s="711" t="s">
        <v>309</v>
      </c>
      <c r="AE115" s="403"/>
    </row>
    <row r="116" spans="1:31" ht="24.75" customHeight="1">
      <c r="A116" s="665" t="s">
        <v>310</v>
      </c>
      <c r="B116" s="488" t="s">
        <v>50</v>
      </c>
      <c r="C116" s="498">
        <v>45742</v>
      </c>
      <c r="D116" s="498" t="s">
        <v>311</v>
      </c>
      <c r="E116" s="448">
        <v>45680</v>
      </c>
      <c r="F116" s="497" t="s">
        <v>61</v>
      </c>
      <c r="G116" s="518" t="s">
        <v>312</v>
      </c>
      <c r="H116" s="500">
        <v>79</v>
      </c>
      <c r="I116" s="507" t="s">
        <v>313</v>
      </c>
      <c r="J116" s="500" t="s">
        <v>63</v>
      </c>
      <c r="K116" s="500"/>
      <c r="L116" s="487" t="s">
        <v>258</v>
      </c>
      <c r="M116" s="507" t="s">
        <v>57</v>
      </c>
      <c r="N116" s="572">
        <v>64790.5</v>
      </c>
      <c r="O116" s="507" t="s">
        <v>57</v>
      </c>
      <c r="P116" s="663" t="s">
        <v>258</v>
      </c>
      <c r="Q116" s="501">
        <v>45675</v>
      </c>
      <c r="R116" s="501">
        <v>45917</v>
      </c>
      <c r="S116" s="501">
        <v>45931</v>
      </c>
      <c r="T116" s="501"/>
      <c r="U116" s="501"/>
      <c r="V116" s="41">
        <v>4975</v>
      </c>
      <c r="W116" s="664">
        <v>4794</v>
      </c>
      <c r="X116" s="108">
        <f>SUM(V116-W116)</f>
        <v>181</v>
      </c>
      <c r="Y116" s="22">
        <f>IFERROR($W116/$V116, 0)</f>
        <v>0.96361809045226132</v>
      </c>
      <c r="Z116" s="725">
        <v>45680</v>
      </c>
      <c r="AA116" s="368">
        <v>0</v>
      </c>
      <c r="AB116" s="368">
        <v>0</v>
      </c>
      <c r="AC116" s="880">
        <v>0</v>
      </c>
      <c r="AD116" s="178" t="s">
        <v>314</v>
      </c>
      <c r="AE116" s="403"/>
    </row>
    <row r="117" spans="1:31" ht="24.75" customHeight="1">
      <c r="A117" s="933" t="s">
        <v>315</v>
      </c>
      <c r="B117" s="488" t="s">
        <v>50</v>
      </c>
      <c r="C117" s="489">
        <v>45991</v>
      </c>
      <c r="D117" s="497" t="s">
        <v>316</v>
      </c>
      <c r="E117" s="448">
        <v>45735</v>
      </c>
      <c r="F117" s="497" t="s">
        <v>61</v>
      </c>
      <c r="G117" s="499" t="s">
        <v>317</v>
      </c>
      <c r="H117" s="500">
        <v>70</v>
      </c>
      <c r="I117" s="492" t="s">
        <v>257</v>
      </c>
      <c r="J117" s="500" t="s">
        <v>63</v>
      </c>
      <c r="K117" s="500"/>
      <c r="L117" s="489">
        <v>45716</v>
      </c>
      <c r="M117" s="500" t="s">
        <v>57</v>
      </c>
      <c r="N117" s="572">
        <v>56262.5</v>
      </c>
      <c r="O117" s="500" t="s">
        <v>57</v>
      </c>
      <c r="P117" s="760" t="s">
        <v>258</v>
      </c>
      <c r="Q117" s="501">
        <v>45744</v>
      </c>
      <c r="R117" s="501">
        <v>45917</v>
      </c>
      <c r="S117" s="501">
        <v>45930</v>
      </c>
      <c r="T117" s="501"/>
      <c r="U117" s="501"/>
      <c r="V117" s="506">
        <v>4870</v>
      </c>
      <c r="W117" s="664">
        <v>5044</v>
      </c>
      <c r="X117" s="108">
        <f>SUM(V117-W117)</f>
        <v>-174</v>
      </c>
      <c r="Y117" s="704">
        <f>IFERROR($W117/$V117, 0)</f>
        <v>1.0357289527720739</v>
      </c>
      <c r="Z117" s="725">
        <v>45754</v>
      </c>
      <c r="AA117" s="368">
        <v>0</v>
      </c>
      <c r="AB117" s="368">
        <v>0</v>
      </c>
      <c r="AC117" s="41">
        <v>0</v>
      </c>
      <c r="AD117" s="978" t="s">
        <v>318</v>
      </c>
      <c r="AE117" s="403"/>
    </row>
    <row r="118" spans="1:31" ht="24.75" customHeight="1">
      <c r="A118" s="979"/>
      <c r="B118" s="169"/>
      <c r="C118" s="169"/>
      <c r="D118" s="169"/>
      <c r="E118" s="169"/>
      <c r="F118" s="979"/>
      <c r="G118" s="979"/>
      <c r="H118" s="169"/>
      <c r="I118" s="169"/>
      <c r="J118" s="169"/>
      <c r="K118" s="169"/>
      <c r="L118" s="979"/>
      <c r="M118" s="169"/>
      <c r="N118" s="980"/>
      <c r="O118" s="169"/>
      <c r="P118" s="169"/>
      <c r="Q118" s="169"/>
      <c r="R118" s="169"/>
      <c r="S118" s="169"/>
      <c r="T118" s="169"/>
      <c r="U118" s="981"/>
      <c r="V118" s="979"/>
      <c r="W118" s="169"/>
      <c r="X118" s="981"/>
      <c r="Y118" s="981"/>
      <c r="Z118" s="981"/>
      <c r="AA118" s="981"/>
      <c r="AB118" s="981"/>
      <c r="AC118" s="169"/>
      <c r="AD118" s="430"/>
    </row>
    <row r="119" spans="1:31" ht="24.75" customHeight="1"/>
    <row r="120" spans="1:31" ht="24.75" customHeight="1">
      <c r="A120" s="55" t="s">
        <v>319</v>
      </c>
    </row>
    <row r="121" spans="1:31" ht="24.75" customHeight="1">
      <c r="A121" s="545" t="s">
        <v>19</v>
      </c>
      <c r="B121" s="545" t="s">
        <v>20</v>
      </c>
      <c r="C121" s="545" t="s">
        <v>21</v>
      </c>
      <c r="D121" s="545" t="s">
        <v>22</v>
      </c>
      <c r="E121" s="545" t="s">
        <v>23</v>
      </c>
      <c r="F121" s="545" t="s">
        <v>24</v>
      </c>
      <c r="G121" s="545" t="s">
        <v>25</v>
      </c>
      <c r="H121" s="545" t="s">
        <v>26</v>
      </c>
      <c r="I121" s="545" t="s">
        <v>27</v>
      </c>
      <c r="J121" s="545" t="s">
        <v>28</v>
      </c>
      <c r="K121" s="545" t="s">
        <v>29</v>
      </c>
      <c r="L121" s="545" t="s">
        <v>30</v>
      </c>
      <c r="M121" s="545" t="s">
        <v>31</v>
      </c>
      <c r="N121" s="578" t="s">
        <v>32</v>
      </c>
      <c r="O121" s="545" t="s">
        <v>33</v>
      </c>
      <c r="P121" s="545" t="s">
        <v>34</v>
      </c>
      <c r="Q121" s="445" t="s">
        <v>35</v>
      </c>
      <c r="R121" s="445" t="s">
        <v>36</v>
      </c>
      <c r="S121" s="445" t="s">
        <v>37</v>
      </c>
      <c r="T121" s="445" t="s">
        <v>38</v>
      </c>
      <c r="U121" s="445" t="s">
        <v>39</v>
      </c>
      <c r="V121" s="445" t="s">
        <v>40</v>
      </c>
      <c r="W121" s="445" t="s">
        <v>41</v>
      </c>
      <c r="X121" s="445" t="s">
        <v>42</v>
      </c>
      <c r="Y121" s="445" t="s">
        <v>43</v>
      </c>
      <c r="Z121" s="445" t="s">
        <v>44</v>
      </c>
      <c r="AA121" s="546" t="s">
        <v>45</v>
      </c>
      <c r="AB121" s="445" t="s">
        <v>46</v>
      </c>
      <c r="AC121" s="445" t="s">
        <v>47</v>
      </c>
      <c r="AD121" s="982" t="s">
        <v>48</v>
      </c>
    </row>
    <row r="122" spans="1:31" ht="24.75" customHeight="1">
      <c r="A122" s="935" t="s">
        <v>320</v>
      </c>
      <c r="B122" s="517" t="s">
        <v>201</v>
      </c>
      <c r="C122" s="489">
        <v>45868</v>
      </c>
      <c r="D122" s="497" t="s">
        <v>321</v>
      </c>
      <c r="E122" s="498">
        <v>45716</v>
      </c>
      <c r="F122" s="497" t="s">
        <v>210</v>
      </c>
      <c r="G122" s="629" t="s">
        <v>322</v>
      </c>
      <c r="H122" s="500">
        <v>0</v>
      </c>
      <c r="I122" s="507" t="s">
        <v>257</v>
      </c>
      <c r="J122" s="500" t="s">
        <v>63</v>
      </c>
      <c r="K122" s="513"/>
      <c r="L122" s="489">
        <v>45716</v>
      </c>
      <c r="M122" s="500" t="s">
        <v>57</v>
      </c>
      <c r="N122" s="572">
        <v>64932.55</v>
      </c>
      <c r="O122" s="500" t="s">
        <v>57</v>
      </c>
      <c r="P122" s="868" t="s">
        <v>258</v>
      </c>
      <c r="Q122" s="501">
        <v>45721</v>
      </c>
      <c r="R122" s="501"/>
      <c r="S122" s="501"/>
      <c r="T122" s="501"/>
      <c r="U122" s="510" t="s">
        <v>323</v>
      </c>
      <c r="V122" s="41">
        <v>5151</v>
      </c>
      <c r="W122" s="793">
        <v>5207</v>
      </c>
      <c r="X122" s="108">
        <f>SUM(V122-W122)</f>
        <v>-56</v>
      </c>
      <c r="Y122" s="22">
        <f>IFERROR($W122/$V122, 0)</f>
        <v>1.0108716754028344</v>
      </c>
      <c r="Z122" s="725">
        <v>45748</v>
      </c>
      <c r="AA122" s="368">
        <v>1</v>
      </c>
      <c r="AB122" s="368">
        <v>1</v>
      </c>
      <c r="AC122" s="41">
        <v>0</v>
      </c>
      <c r="AD122" s="974"/>
    </row>
    <row r="123" spans="1:31" ht="24.75" customHeight="1">
      <c r="A123" s="935" t="s">
        <v>324</v>
      </c>
      <c r="B123" s="921" t="s">
        <v>201</v>
      </c>
      <c r="C123" s="498">
        <v>45807</v>
      </c>
      <c r="D123" s="487" t="s">
        <v>321</v>
      </c>
      <c r="E123" s="497" t="s">
        <v>52</v>
      </c>
      <c r="F123" s="487" t="s">
        <v>210</v>
      </c>
      <c r="G123" s="912" t="s">
        <v>325</v>
      </c>
      <c r="H123" s="491">
        <v>84</v>
      </c>
      <c r="I123" s="917" t="s">
        <v>257</v>
      </c>
      <c r="J123" s="500" t="s">
        <v>63</v>
      </c>
      <c r="K123" s="936"/>
      <c r="L123" s="489">
        <v>45716</v>
      </c>
      <c r="M123" s="500" t="s">
        <v>57</v>
      </c>
      <c r="N123" s="571">
        <v>2812.95</v>
      </c>
      <c r="O123" s="500" t="s">
        <v>57</v>
      </c>
      <c r="P123" s="868" t="s">
        <v>258</v>
      </c>
      <c r="Q123" s="501">
        <v>45792</v>
      </c>
      <c r="R123" s="501">
        <v>45947</v>
      </c>
      <c r="S123" s="365"/>
      <c r="T123" s="365"/>
      <c r="U123" s="510" t="s">
        <v>323</v>
      </c>
      <c r="V123" s="41">
        <v>285</v>
      </c>
      <c r="W123" s="937">
        <v>285</v>
      </c>
      <c r="X123" s="494">
        <f>SUM(V123-W123)</f>
        <v>0</v>
      </c>
      <c r="Y123" s="709">
        <f>IFERROR($W123/$V123, 0)</f>
        <v>1</v>
      </c>
      <c r="Z123" s="501">
        <v>45798</v>
      </c>
      <c r="AA123" s="709">
        <v>1</v>
      </c>
      <c r="AB123" s="709">
        <v>1</v>
      </c>
      <c r="AC123" s="494">
        <v>3451</v>
      </c>
      <c r="AD123" s="711"/>
    </row>
    <row r="124" spans="1:31" ht="24.75" customHeight="1">
      <c r="A124" s="938" t="s">
        <v>326</v>
      </c>
      <c r="B124" s="517" t="s">
        <v>201</v>
      </c>
      <c r="C124" s="489">
        <v>45991</v>
      </c>
      <c r="D124" s="497" t="s">
        <v>60</v>
      </c>
      <c r="E124" s="498">
        <v>45880</v>
      </c>
      <c r="F124" s="497" t="s">
        <v>203</v>
      </c>
      <c r="G124" s="499" t="s">
        <v>327</v>
      </c>
      <c r="H124" s="500">
        <v>0</v>
      </c>
      <c r="I124" s="507" t="s">
        <v>257</v>
      </c>
      <c r="J124" s="500" t="s">
        <v>63</v>
      </c>
      <c r="K124" s="513"/>
      <c r="L124" s="498">
        <v>45881</v>
      </c>
      <c r="M124" s="500" t="s">
        <v>57</v>
      </c>
      <c r="N124" s="572">
        <v>4815.6499999999996</v>
      </c>
      <c r="O124" s="500" t="s">
        <v>57</v>
      </c>
      <c r="P124" s="868" t="s">
        <v>258</v>
      </c>
      <c r="Q124" s="501">
        <v>45881</v>
      </c>
      <c r="R124" s="501">
        <v>45947</v>
      </c>
      <c r="S124" s="501"/>
      <c r="T124" s="501"/>
      <c r="U124" s="510" t="s">
        <v>323</v>
      </c>
      <c r="V124" s="41">
        <v>321</v>
      </c>
      <c r="W124" s="793">
        <v>367</v>
      </c>
      <c r="X124" s="108">
        <f>SUM(V124-W124)</f>
        <v>-46</v>
      </c>
      <c r="Y124" s="22">
        <f>IFERROR($W124/$V124, 0)</f>
        <v>1.1433021806853583</v>
      </c>
      <c r="Z124" s="725">
        <v>45905</v>
      </c>
      <c r="AA124" s="368">
        <v>0</v>
      </c>
      <c r="AB124" s="368">
        <v>0</v>
      </c>
      <c r="AC124" s="41">
        <v>0</v>
      </c>
      <c r="AD124" s="544"/>
    </row>
    <row r="125" spans="1:31" ht="24.75" customHeight="1">
      <c r="A125" s="1071" t="s">
        <v>328</v>
      </c>
      <c r="B125" s="924" t="s">
        <v>201</v>
      </c>
      <c r="C125" s="925">
        <v>45955</v>
      </c>
      <c r="D125" s="926" t="s">
        <v>134</v>
      </c>
      <c r="E125" s="926">
        <v>45919</v>
      </c>
      <c r="F125" s="926" t="s">
        <v>215</v>
      </c>
      <c r="G125" s="927" t="s">
        <v>329</v>
      </c>
      <c r="H125" s="408">
        <v>0</v>
      </c>
      <c r="I125" s="928" t="s">
        <v>257</v>
      </c>
      <c r="J125" s="408" t="s">
        <v>63</v>
      </c>
      <c r="K125" s="408"/>
      <c r="L125" s="926" t="s">
        <v>52</v>
      </c>
      <c r="M125" s="408" t="s">
        <v>57</v>
      </c>
      <c r="N125" s="929">
        <v>4646.75</v>
      </c>
      <c r="O125" s="408" t="s">
        <v>106</v>
      </c>
      <c r="P125" s="1036" t="s">
        <v>258</v>
      </c>
      <c r="Q125" s="631"/>
      <c r="R125" s="631">
        <v>45947</v>
      </c>
      <c r="S125" s="631"/>
      <c r="T125" s="631"/>
      <c r="U125" s="510" t="s">
        <v>323</v>
      </c>
      <c r="V125" s="1063">
        <v>117</v>
      </c>
      <c r="W125" s="1072">
        <v>117</v>
      </c>
      <c r="X125" s="108">
        <f t="shared" ref="X125" si="15">SUM(V125-W125)</f>
        <v>0</v>
      </c>
      <c r="Y125" s="704">
        <f t="shared" ref="Y125" si="16">IFERROR($W125/$V125, 0)</f>
        <v>1</v>
      </c>
      <c r="Z125" s="988">
        <v>45946</v>
      </c>
      <c r="AA125" s="636">
        <v>0</v>
      </c>
      <c r="AB125" s="636">
        <v>0</v>
      </c>
      <c r="AC125" s="930">
        <v>0</v>
      </c>
      <c r="AD125" s="931"/>
    </row>
    <row r="126" spans="1:31" ht="24.75" customHeight="1">
      <c r="A126" s="938" t="s">
        <v>330</v>
      </c>
      <c r="B126" s="487" t="s">
        <v>114</v>
      </c>
      <c r="C126" s="498">
        <v>45899</v>
      </c>
      <c r="D126" s="540" t="s">
        <v>331</v>
      </c>
      <c r="E126" s="498">
        <v>45889</v>
      </c>
      <c r="F126" s="514" t="s">
        <v>174</v>
      </c>
      <c r="G126" s="499"/>
      <c r="H126" s="500">
        <v>76</v>
      </c>
      <c r="I126" s="507" t="s">
        <v>257</v>
      </c>
      <c r="J126" s="500" t="s">
        <v>63</v>
      </c>
      <c r="K126" s="513"/>
      <c r="L126" s="498">
        <v>45888</v>
      </c>
      <c r="M126" s="500" t="s">
        <v>57</v>
      </c>
      <c r="N126" s="572">
        <v>53902</v>
      </c>
      <c r="O126" s="500" t="s">
        <v>57</v>
      </c>
      <c r="P126" s="868" t="s">
        <v>258</v>
      </c>
      <c r="Q126" s="501">
        <v>45887</v>
      </c>
      <c r="R126" s="501"/>
      <c r="S126" s="501"/>
      <c r="T126" s="501"/>
      <c r="U126" s="510" t="s">
        <v>323</v>
      </c>
      <c r="V126" s="41">
        <v>3566</v>
      </c>
      <c r="W126" s="793">
        <v>3704</v>
      </c>
      <c r="X126" s="108">
        <f>SUM(V126-W126)</f>
        <v>-138</v>
      </c>
      <c r="Y126" s="22">
        <f>IFERROR($W126/$V126, 0)</f>
        <v>1.0386988222097588</v>
      </c>
      <c r="Z126" s="725">
        <v>45904</v>
      </c>
      <c r="AA126" s="368">
        <v>1</v>
      </c>
      <c r="AB126" s="368">
        <v>1</v>
      </c>
      <c r="AC126" s="687">
        <v>0</v>
      </c>
      <c r="AD126" s="544" t="s">
        <v>332</v>
      </c>
    </row>
    <row r="127" spans="1:31" ht="24.75" customHeight="1">
      <c r="A127" s="938" t="s">
        <v>333</v>
      </c>
      <c r="B127" s="487" t="s">
        <v>114</v>
      </c>
      <c r="C127" s="498">
        <v>45930</v>
      </c>
      <c r="D127" s="489" t="s">
        <v>134</v>
      </c>
      <c r="E127" s="489">
        <v>45896</v>
      </c>
      <c r="F127" s="514" t="s">
        <v>174</v>
      </c>
      <c r="G127" s="487" t="s">
        <v>334</v>
      </c>
      <c r="H127" s="491">
        <v>72</v>
      </c>
      <c r="I127" s="491" t="s">
        <v>257</v>
      </c>
      <c r="J127" s="491" t="s">
        <v>63</v>
      </c>
      <c r="K127" s="491"/>
      <c r="L127" s="489">
        <v>45897</v>
      </c>
      <c r="M127" s="491" t="s">
        <v>57</v>
      </c>
      <c r="N127" s="571">
        <v>50874.95</v>
      </c>
      <c r="O127" s="491" t="s">
        <v>57</v>
      </c>
      <c r="P127" s="868" t="s">
        <v>258</v>
      </c>
      <c r="Q127" s="493">
        <v>45897</v>
      </c>
      <c r="R127" s="505"/>
      <c r="S127" s="505"/>
      <c r="T127" s="505"/>
      <c r="U127" s="510" t="s">
        <v>323</v>
      </c>
      <c r="V127" s="494">
        <v>3012</v>
      </c>
      <c r="W127" s="793">
        <v>3012</v>
      </c>
      <c r="X127" s="494">
        <f>SUM(V127-W127)</f>
        <v>0</v>
      </c>
      <c r="Y127" s="709">
        <f>IFERROR($W127/$V127, 0)</f>
        <v>1</v>
      </c>
      <c r="Z127" s="501">
        <v>45916</v>
      </c>
      <c r="AA127" s="368">
        <v>1</v>
      </c>
      <c r="AB127" s="368">
        <v>1</v>
      </c>
      <c r="AC127" s="687">
        <v>0</v>
      </c>
      <c r="AD127" s="179" t="s">
        <v>335</v>
      </c>
    </row>
    <row r="128" spans="1:31" ht="24.75" customHeight="1">
      <c r="A128" s="935" t="s">
        <v>336</v>
      </c>
      <c r="B128" s="487" t="s">
        <v>114</v>
      </c>
      <c r="C128" s="498">
        <v>45930</v>
      </c>
      <c r="D128" s="489" t="s">
        <v>134</v>
      </c>
      <c r="E128" s="683">
        <v>45910</v>
      </c>
      <c r="F128" s="683" t="s">
        <v>174</v>
      </c>
      <c r="G128" s="487" t="s">
        <v>337</v>
      </c>
      <c r="H128" s="491">
        <v>87</v>
      </c>
      <c r="I128" s="491" t="s">
        <v>257</v>
      </c>
      <c r="J128" s="491" t="s">
        <v>63</v>
      </c>
      <c r="K128" s="491"/>
      <c r="L128" s="489">
        <v>45912</v>
      </c>
      <c r="M128" s="491" t="s">
        <v>57</v>
      </c>
      <c r="N128" s="571">
        <v>60115.95</v>
      </c>
      <c r="O128" s="491" t="s">
        <v>57</v>
      </c>
      <c r="P128" s="868" t="s">
        <v>258</v>
      </c>
      <c r="Q128" s="493">
        <v>45908</v>
      </c>
      <c r="R128" s="493"/>
      <c r="S128" s="493"/>
      <c r="T128" s="493"/>
      <c r="U128" s="510" t="s">
        <v>323</v>
      </c>
      <c r="V128" s="494">
        <v>4774</v>
      </c>
      <c r="W128" s="793">
        <v>4605</v>
      </c>
      <c r="X128" s="108">
        <f>SUM(V128-W128)</f>
        <v>169</v>
      </c>
      <c r="Y128" s="22">
        <f>IFERROR($W128/$V128, 0)</f>
        <v>0.96459991621281949</v>
      </c>
      <c r="Z128" s="725">
        <v>45930</v>
      </c>
      <c r="AA128" s="368">
        <v>1</v>
      </c>
      <c r="AB128" s="368">
        <v>1</v>
      </c>
      <c r="AC128" s="687">
        <v>0</v>
      </c>
      <c r="AD128" s="430" t="s">
        <v>338</v>
      </c>
    </row>
    <row r="129" spans="1:31" ht="24.75" customHeight="1">
      <c r="A129" s="938" t="s">
        <v>339</v>
      </c>
      <c r="B129" s="487" t="s">
        <v>114</v>
      </c>
      <c r="C129" s="498">
        <v>45930</v>
      </c>
      <c r="D129" s="489" t="s">
        <v>134</v>
      </c>
      <c r="E129" s="683">
        <v>45910</v>
      </c>
      <c r="F129" s="487" t="s">
        <v>115</v>
      </c>
      <c r="G129" s="487" t="s">
        <v>340</v>
      </c>
      <c r="H129" s="491">
        <v>80</v>
      </c>
      <c r="I129" s="491" t="s">
        <v>257</v>
      </c>
      <c r="J129" s="491" t="s">
        <v>63</v>
      </c>
      <c r="K129" s="491"/>
      <c r="L129" s="489">
        <v>45903</v>
      </c>
      <c r="M129" s="491" t="s">
        <v>57</v>
      </c>
      <c r="N129" s="571">
        <v>59116.7</v>
      </c>
      <c r="O129" s="491" t="s">
        <v>57</v>
      </c>
      <c r="P129" s="868" t="s">
        <v>258</v>
      </c>
      <c r="Q129" s="493">
        <v>45903</v>
      </c>
      <c r="R129" s="505"/>
      <c r="S129" s="505"/>
      <c r="T129" s="493"/>
      <c r="U129" s="510" t="s">
        <v>323</v>
      </c>
      <c r="V129" s="494">
        <v>4833</v>
      </c>
      <c r="W129" s="793">
        <v>4446</v>
      </c>
      <c r="X129" s="108">
        <f>SUM(V129-W129)</f>
        <v>387</v>
      </c>
      <c r="Y129" s="22">
        <f>IFERROR($W129/$V129, 0)</f>
        <v>0.91992551210428308</v>
      </c>
      <c r="Z129" s="725">
        <v>45923</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323</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323</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323</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323</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323</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323</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323</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323</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323</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323</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323</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323</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313</v>
      </c>
      <c r="J142" s="491" t="s">
        <v>63</v>
      </c>
      <c r="K142" s="917"/>
      <c r="L142" s="487" t="s">
        <v>258</v>
      </c>
      <c r="M142" s="708" t="s">
        <v>57</v>
      </c>
      <c r="N142" s="571">
        <v>43130</v>
      </c>
      <c r="O142" s="708" t="s">
        <v>57</v>
      </c>
      <c r="P142" s="868" t="s">
        <v>258</v>
      </c>
      <c r="Q142" s="493">
        <v>45691</v>
      </c>
      <c r="R142" s="493">
        <v>45870</v>
      </c>
      <c r="S142" s="493">
        <v>45908</v>
      </c>
      <c r="T142" s="493"/>
      <c r="U142" s="510" t="s">
        <v>323</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313</v>
      </c>
      <c r="J143" s="500" t="s">
        <v>63</v>
      </c>
      <c r="K143" s="500"/>
      <c r="L143" s="918">
        <v>45706</v>
      </c>
      <c r="M143" s="917" t="s">
        <v>57</v>
      </c>
      <c r="N143" s="572">
        <v>69212.5</v>
      </c>
      <c r="O143" s="917" t="s">
        <v>57</v>
      </c>
      <c r="P143" s="868" t="s">
        <v>258</v>
      </c>
      <c r="Q143" s="501">
        <v>45679</v>
      </c>
      <c r="R143" s="501">
        <v>45917</v>
      </c>
      <c r="S143" s="501">
        <v>45918</v>
      </c>
      <c r="T143" s="501"/>
      <c r="U143" s="510" t="s">
        <v>323</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323</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510" t="s">
        <v>323</v>
      </c>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323</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323</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323</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1"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3:E123 Q133:T143 D125:E125 D93:D94 Q17:U102 U104:U150 L2:L1048576 Q106:T131" xr:uid="{1D31F93E-3D68-4310-94BF-578ADAD65882}"/>
    <dataValidation type="list" allowBlank="1" showInputMessage="1" showErrorMessage="1" sqref="J87 J85 J122:J123 J97:J98 J90:J94 J101:J103 J2:J80 J125:J148 J105:J117" xr:uid="{5598570D-D2DE-4A6E-ABB1-14F4B3480632}">
      <formula1>"Received, Pending, Not Required"</formula1>
    </dataValidation>
    <dataValidation type="list" allowBlank="1" showInputMessage="1" showErrorMessage="1" sqref="I6 I4 I35 I8:I16 I18:I22 I148:I1048576 I105 I85:I95 I134 I136 I126:I127 I107 I138:I139 I114:I120 I97:I102 I141:I146 I122 I53:I80" xr:uid="{BDA55F74-4FDA-49CF-8062-F3046665EBCB}">
      <formula1>"On Track, In Jeopardy, Completed on Track, Completed, Completed -Missed TSD"</formula1>
    </dataValidation>
    <dataValidation type="list" allowBlank="1" showInputMessage="1" showErrorMessage="1" sqref="I7 I5 I17 I81:I84 I106 I137 I2:I3 I147 I140 I103:I104 I36:I52 I23:I34 I135 I123:I125 I128:I133 I108:I113" xr:uid="{B676ED09-FB47-4D85-B41D-60012AA8BA0B}">
      <formula1>"On Track, In Jeopardy, Completed on Track, Completed, Completed -Missed TSD, On Hold Per Tillman"</formula1>
    </dataValidation>
    <dataValidation type="list" allowBlank="1" showInputMessage="1" showErrorMessage="1" sqref="K79 K75 K81:K101 K2:K73 K103: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313</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313</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313</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313</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313</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313</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313</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313</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313</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313</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321</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331</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313</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311</v>
      </c>
      <c r="E42" s="705">
        <v>45692</v>
      </c>
      <c r="F42" s="705" t="s">
        <v>203</v>
      </c>
      <c r="G42" s="706" t="s">
        <v>497</v>
      </c>
      <c r="H42" s="52">
        <v>86</v>
      </c>
      <c r="I42" s="707" t="s">
        <v>313</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311</v>
      </c>
      <c r="E45" s="705">
        <v>45691</v>
      </c>
      <c r="F45" s="705" t="s">
        <v>203</v>
      </c>
      <c r="G45" s="706" t="s">
        <v>507</v>
      </c>
      <c r="H45" s="52">
        <v>73</v>
      </c>
      <c r="I45" s="714" t="s">
        <v>313</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313</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331</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331</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331</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313</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331</v>
      </c>
      <c r="E60" s="705">
        <v>45686</v>
      </c>
      <c r="F60" s="705" t="s">
        <v>490</v>
      </c>
      <c r="G60" s="706" t="s">
        <v>542</v>
      </c>
      <c r="H60" s="52">
        <v>90</v>
      </c>
      <c r="I60" s="714" t="s">
        <v>313</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331</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331</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313</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331</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313</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313</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334</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331</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331</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313</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331</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331</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331</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321</v>
      </c>
      <c r="E124" s="57">
        <v>45694</v>
      </c>
      <c r="F124" s="57" t="s">
        <v>475</v>
      </c>
      <c r="G124" s="853" t="s">
        <v>699</v>
      </c>
      <c r="H124" s="830">
        <v>0</v>
      </c>
      <c r="I124" s="849" t="s">
        <v>313</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331</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331</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321</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310</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310</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310</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310</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310</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320</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320</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315</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315</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302</v>
      </c>
      <c r="B470">
        <v>644</v>
      </c>
      <c r="C470">
        <v>1430</v>
      </c>
      <c r="D470">
        <v>970</v>
      </c>
      <c r="G470">
        <v>3044</v>
      </c>
    </row>
    <row r="471" spans="1:7">
      <c r="A471" t="s">
        <v>324</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302</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315</v>
      </c>
      <c r="E501">
        <v>341</v>
      </c>
      <c r="G501">
        <v>341</v>
      </c>
    </row>
    <row r="502" spans="1:7">
      <c r="A502" t="s">
        <v>764</v>
      </c>
    </row>
    <row r="503" spans="1:7">
      <c r="A503" t="s">
        <v>302</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320</v>
      </c>
      <c r="E534">
        <v>977</v>
      </c>
      <c r="G534">
        <v>977</v>
      </c>
    </row>
    <row r="535" spans="1:7">
      <c r="A535" t="s">
        <v>763</v>
      </c>
      <c r="D535">
        <v>81</v>
      </c>
      <c r="F535">
        <v>114</v>
      </c>
      <c r="G535">
        <v>195</v>
      </c>
    </row>
    <row r="536" spans="1:7">
      <c r="A536" t="s">
        <v>410</v>
      </c>
    </row>
    <row r="537" spans="1:7">
      <c r="A537" t="s">
        <v>302</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320</v>
      </c>
      <c r="E549">
        <v>676</v>
      </c>
      <c r="F549">
        <v>430</v>
      </c>
      <c r="G549">
        <v>1106</v>
      </c>
    </row>
    <row r="550" spans="1:7">
      <c r="A550" t="s">
        <v>315</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320</v>
      </c>
      <c r="B565">
        <v>885</v>
      </c>
      <c r="C565">
        <v>478</v>
      </c>
      <c r="D565">
        <v>490</v>
      </c>
      <c r="E565">
        <v>372</v>
      </c>
      <c r="G565">
        <v>2225</v>
      </c>
    </row>
    <row r="566" spans="1:7">
      <c r="A566" t="s">
        <v>84</v>
      </c>
    </row>
    <row r="567" spans="1:7">
      <c r="A567" t="s">
        <v>763</v>
      </c>
      <c r="B567">
        <v>360</v>
      </c>
      <c r="G567">
        <v>360</v>
      </c>
    </row>
    <row r="568" spans="1:7">
      <c r="A568" t="s">
        <v>302</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320</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315</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315</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295</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295</v>
      </c>
      <c r="C715">
        <v>977</v>
      </c>
      <c r="G715">
        <v>977</v>
      </c>
    </row>
    <row r="716" spans="1:7">
      <c r="A716" t="s">
        <v>630</v>
      </c>
      <c r="D716">
        <v>2819</v>
      </c>
      <c r="G716">
        <v>2819</v>
      </c>
    </row>
    <row r="717" spans="1:7">
      <c r="A717" t="s">
        <v>609</v>
      </c>
      <c r="D717">
        <v>1491</v>
      </c>
      <c r="E717">
        <v>1549</v>
      </c>
      <c r="G717">
        <v>3040</v>
      </c>
    </row>
    <row r="718" spans="1:7">
      <c r="A718" t="s">
        <v>785</v>
      </c>
    </row>
    <row r="719" spans="1:7">
      <c r="A719" t="s">
        <v>330</v>
      </c>
      <c r="E719">
        <v>903</v>
      </c>
      <c r="G719">
        <v>903</v>
      </c>
    </row>
    <row r="720" spans="1:7">
      <c r="A720" t="s">
        <v>326</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315</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330</v>
      </c>
      <c r="B731">
        <v>254</v>
      </c>
      <c r="C731">
        <v>1686</v>
      </c>
      <c r="D731">
        <v>611</v>
      </c>
      <c r="G731">
        <v>2551</v>
      </c>
    </row>
    <row r="732" spans="1:7">
      <c r="A732" t="s">
        <v>326</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330</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333</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333</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339</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339</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336</v>
      </c>
      <c r="C804">
        <v>1850</v>
      </c>
      <c r="D804">
        <v>1276</v>
      </c>
      <c r="E804">
        <v>1479</v>
      </c>
      <c r="G804">
        <v>4605</v>
      </c>
    </row>
    <row r="805" spans="1:7">
      <c r="A805" t="s">
        <v>298</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298</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298</v>
      </c>
    </row>
    <row r="842" spans="1:7">
      <c r="A842" t="s">
        <v>349</v>
      </c>
    </row>
    <row r="843" spans="1:7">
      <c r="A843" t="s">
        <v>169</v>
      </c>
      <c r="B843">
        <v>828</v>
      </c>
      <c r="C843">
        <v>150</v>
      </c>
      <c r="E843">
        <v>688</v>
      </c>
      <c r="G843">
        <v>1666</v>
      </c>
    </row>
    <row r="844" spans="1:7">
      <c r="A844" t="s">
        <v>792</v>
      </c>
      <c r="B844">
        <v>233</v>
      </c>
      <c r="G844">
        <v>233</v>
      </c>
    </row>
    <row r="845" spans="1:7">
      <c r="A845" t="s">
        <v>300</v>
      </c>
      <c r="B845">
        <v>1768</v>
      </c>
      <c r="C845">
        <v>510</v>
      </c>
      <c r="G845">
        <v>2278</v>
      </c>
    </row>
    <row r="846" spans="1:7">
      <c r="A846" t="s">
        <v>107</v>
      </c>
      <c r="B846">
        <v>220</v>
      </c>
      <c r="C846">
        <v>435</v>
      </c>
      <c r="D846">
        <v>227</v>
      </c>
      <c r="E846">
        <v>487</v>
      </c>
      <c r="F846">
        <v>123</v>
      </c>
      <c r="G846">
        <v>1492</v>
      </c>
    </row>
    <row r="847" spans="1:7">
      <c r="A847" t="s">
        <v>256</v>
      </c>
      <c r="B847">
        <v>60</v>
      </c>
      <c r="C847">
        <v>219</v>
      </c>
      <c r="G847">
        <v>279</v>
      </c>
    </row>
    <row r="848" spans="1:7">
      <c r="A848" t="s">
        <v>305</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144</v>
      </c>
      <c r="C851">
        <v>974</v>
      </c>
      <c r="D851">
        <v>1312</v>
      </c>
      <c r="E851">
        <v>359</v>
      </c>
      <c r="G851">
        <v>2645</v>
      </c>
    </row>
    <row r="852" spans="1:7">
      <c r="A852" t="s">
        <v>133</v>
      </c>
      <c r="D852">
        <v>1239</v>
      </c>
      <c r="E852">
        <v>1220</v>
      </c>
      <c r="G852">
        <v>2459</v>
      </c>
    </row>
    <row r="853" spans="1:7">
      <c r="A853" t="s">
        <v>232</v>
      </c>
      <c r="D853">
        <v>1457</v>
      </c>
      <c r="E853">
        <v>1142</v>
      </c>
      <c r="F853">
        <v>945</v>
      </c>
      <c r="G853">
        <v>3544</v>
      </c>
    </row>
    <row r="854" spans="1:7">
      <c r="A854" t="s">
        <v>731</v>
      </c>
      <c r="B854">
        <v>4025</v>
      </c>
      <c r="C854">
        <v>5125</v>
      </c>
      <c r="D854">
        <v>8008</v>
      </c>
      <c r="E854">
        <v>8462</v>
      </c>
      <c r="F854">
        <v>1068</v>
      </c>
      <c r="G854">
        <v>26688</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311</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331</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311</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311</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311</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331</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311</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310</v>
      </c>
      <c r="B45" s="249" t="s">
        <v>311</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331</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311</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310</v>
      </c>
      <c r="B62" s="250" t="s">
        <v>311</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331</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311</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311</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310</v>
      </c>
      <c r="B87" s="250" t="s">
        <v>311</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331</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311</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311</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310</v>
      </c>
      <c r="B118" s="250" t="s">
        <v>311</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331</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311</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311</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310</v>
      </c>
      <c r="B149" s="250" t="s">
        <v>311</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331</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311</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311</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310</v>
      </c>
      <c r="B180" s="250" t="s">
        <v>311</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331</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311</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331</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311</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310</v>
      </c>
      <c r="B229" s="250" t="s">
        <v>311</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331</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311</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311</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310</v>
      </c>
      <c r="B266" s="250" t="s">
        <v>311</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331</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311</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311</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310</v>
      </c>
      <c r="B306" s="250" t="s">
        <v>311</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331</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311</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311</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310</v>
      </c>
      <c r="B347" s="250" t="s">
        <v>311</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331</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311</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311</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310</v>
      </c>
      <c r="B388" s="250" t="s">
        <v>311</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331</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311</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311</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310</v>
      </c>
      <c r="B434" s="250" t="s">
        <v>311</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331</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311</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331</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311</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310</v>
      </c>
      <c r="B484" s="250" t="s">
        <v>311</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331</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311</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331</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311</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310</v>
      </c>
      <c r="B535" s="250" t="s">
        <v>311</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331</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311</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331</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310</v>
      </c>
      <c r="B584" s="250" t="s">
        <v>311</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311</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331</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311</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331</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331</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331</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331</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331</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331</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331</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331</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331</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320</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320</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331</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320</v>
      </c>
      <c r="B821" s="144" t="s">
        <v>741</v>
      </c>
      <c r="C821" s="56">
        <v>45750</v>
      </c>
      <c r="E821" s="43"/>
      <c r="F821" s="144" t="s">
        <v>973</v>
      </c>
      <c r="G821" t="str">
        <f t="shared" si="12"/>
        <v>April</v>
      </c>
    </row>
    <row r="822" spans="1:7">
      <c r="A822" s="144" t="s">
        <v>363</v>
      </c>
      <c r="B822" s="249" t="s">
        <v>331</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320</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315</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315</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320</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320</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331</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331</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321</v>
      </c>
      <c r="C882" s="56">
        <v>45758</v>
      </c>
      <c r="E882" s="43"/>
      <c r="F882" s="144" t="s">
        <v>994</v>
      </c>
      <c r="G882" t="str">
        <f t="shared" si="13"/>
        <v>April</v>
      </c>
    </row>
    <row r="883" spans="1:7">
      <c r="A883" s="144" t="s">
        <v>566</v>
      </c>
      <c r="B883" s="144" t="s">
        <v>321</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331</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321</v>
      </c>
      <c r="C894" s="56">
        <v>45761</v>
      </c>
      <c r="E894" s="43"/>
      <c r="G894" t="str">
        <f t="shared" si="13"/>
        <v>April</v>
      </c>
    </row>
    <row r="895" spans="1:7">
      <c r="A895" s="144" t="s">
        <v>566</v>
      </c>
      <c r="B895" s="144" t="s">
        <v>321</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331</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321</v>
      </c>
      <c r="C905" s="56">
        <v>45762</v>
      </c>
      <c r="E905" s="43"/>
      <c r="F905" s="144" t="s">
        <v>1006</v>
      </c>
      <c r="G905" t="str">
        <f t="shared" si="14"/>
        <v>April</v>
      </c>
    </row>
    <row r="906" spans="1:7">
      <c r="A906" s="144" t="s">
        <v>566</v>
      </c>
      <c r="B906" s="144" t="s">
        <v>321</v>
      </c>
      <c r="C906" s="56">
        <v>45762</v>
      </c>
      <c r="E906" s="43"/>
      <c r="F906" s="144" t="s">
        <v>1006</v>
      </c>
      <c r="G906" t="str">
        <f t="shared" si="14"/>
        <v>April</v>
      </c>
    </row>
    <row r="907" spans="1:7">
      <c r="A907" s="144" t="s">
        <v>546</v>
      </c>
      <c r="B907" s="144" t="s">
        <v>321</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331</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331</v>
      </c>
      <c r="C919" s="56">
        <v>45763</v>
      </c>
      <c r="D919" s="43">
        <v>173</v>
      </c>
      <c r="E919" s="43"/>
      <c r="G919" t="str">
        <f t="shared" si="14"/>
        <v>April</v>
      </c>
    </row>
    <row r="920" spans="1:7">
      <c r="A920" s="144" t="s">
        <v>539</v>
      </c>
      <c r="B920" s="144" t="s">
        <v>321</v>
      </c>
      <c r="C920" s="56">
        <v>45763</v>
      </c>
      <c r="E920" s="43"/>
      <c r="F920" s="144" t="s">
        <v>868</v>
      </c>
      <c r="G920" t="str">
        <f t="shared" si="14"/>
        <v>April</v>
      </c>
    </row>
    <row r="921" spans="1:7">
      <c r="A921" s="144" t="s">
        <v>546</v>
      </c>
      <c r="B921" s="144" t="s">
        <v>321</v>
      </c>
      <c r="C921" s="56">
        <v>45763</v>
      </c>
      <c r="E921" s="43"/>
      <c r="F921" s="144" t="s">
        <v>868</v>
      </c>
      <c r="G921" t="str">
        <f t="shared" si="14"/>
        <v>April</v>
      </c>
    </row>
    <row r="922" spans="1:7">
      <c r="A922" s="144" t="s">
        <v>544</v>
      </c>
      <c r="B922" s="249" t="s">
        <v>331</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331</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331</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321</v>
      </c>
      <c r="C946" s="56">
        <v>45765</v>
      </c>
      <c r="E946" s="43"/>
      <c r="F946" s="312" t="s">
        <v>1028</v>
      </c>
      <c r="G946" t="str">
        <f t="shared" si="14"/>
        <v>April</v>
      </c>
    </row>
    <row r="947" spans="1:7">
      <c r="A947" s="317" t="s">
        <v>546</v>
      </c>
      <c r="B947" s="317" t="s">
        <v>321</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331</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331</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321</v>
      </c>
      <c r="C959" s="56">
        <v>45768</v>
      </c>
      <c r="E959" s="43"/>
      <c r="F959" s="317" t="s">
        <v>1028</v>
      </c>
      <c r="G959" t="str">
        <f t="shared" si="15"/>
        <v>April</v>
      </c>
    </row>
    <row r="960" spans="1:7">
      <c r="A960" s="321" t="s">
        <v>566</v>
      </c>
      <c r="B960" s="144" t="s">
        <v>321</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331</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331</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331</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331</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331</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331</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331</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331</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331</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331</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331</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315</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315</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331</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331</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331</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331</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331</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302</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331</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302</v>
      </c>
      <c r="B1158" s="310" t="s">
        <v>134</v>
      </c>
      <c r="C1158" s="56">
        <v>45797</v>
      </c>
      <c r="D1158" s="158">
        <v>1430</v>
      </c>
      <c r="F1158" s="43" t="s">
        <v>885</v>
      </c>
      <c r="G1158" t="str">
        <f t="shared" si="21"/>
        <v>May</v>
      </c>
    </row>
    <row r="1159" spans="1:7">
      <c r="A1159" s="137" t="s">
        <v>575</v>
      </c>
      <c r="B1159" s="144" t="s">
        <v>331</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302</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324</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331</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324</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302</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302</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331</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302</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331</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331</v>
      </c>
      <c r="C1216" s="56">
        <v>45812</v>
      </c>
      <c r="D1216" s="43">
        <v>83</v>
      </c>
      <c r="G1216" t="s">
        <v>1172</v>
      </c>
    </row>
    <row r="1217" spans="1:7">
      <c r="A1217" s="310" t="s">
        <v>315</v>
      </c>
      <c r="B1217" s="310" t="s">
        <v>331</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302</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315</v>
      </c>
      <c r="B1223" s="144" t="s">
        <v>331</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331</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331</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331</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320</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302</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331</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315</v>
      </c>
      <c r="B1284" s="313" t="s">
        <v>331</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331</v>
      </c>
      <c r="C1289" s="56">
        <v>45834</v>
      </c>
      <c r="F1289" s="322" t="s">
        <v>1198</v>
      </c>
      <c r="G1289" t="s">
        <v>1172</v>
      </c>
    </row>
    <row r="1290" spans="1:7">
      <c r="A1290" s="362" t="s">
        <v>575</v>
      </c>
      <c r="B1290" s="313" t="s">
        <v>331</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320</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331</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320</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320</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302</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320</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320</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320</v>
      </c>
      <c r="B1316" s="323" t="s">
        <v>364</v>
      </c>
      <c r="C1316" s="56">
        <v>45841</v>
      </c>
      <c r="D1316" s="43">
        <v>372</v>
      </c>
      <c r="F1316" s="117" t="s">
        <v>851</v>
      </c>
      <c r="G1316" t="s">
        <v>1205</v>
      </c>
    </row>
    <row r="1317" spans="1:7" ht="15.75">
      <c r="A1317" s="144" t="s">
        <v>320</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320</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331</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331</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331</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331</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331</v>
      </c>
      <c r="C1391" s="56">
        <v>45866</v>
      </c>
      <c r="D1391" s="158">
        <v>1181</v>
      </c>
      <c r="G1391" t="s">
        <v>1205</v>
      </c>
    </row>
    <row r="1392" spans="1:7">
      <c r="A1392" s="125" t="s">
        <v>261</v>
      </c>
      <c r="B1392" s="160" t="s">
        <v>262</v>
      </c>
      <c r="C1392" s="56">
        <v>45866</v>
      </c>
      <c r="D1392" s="43">
        <v>345</v>
      </c>
      <c r="G1392" t="s">
        <v>1205</v>
      </c>
    </row>
    <row r="1393" spans="1:7">
      <c r="A1393" s="655" t="s">
        <v>603</v>
      </c>
      <c r="B1393" s="69" t="s">
        <v>331</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331</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331</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315</v>
      </c>
      <c r="B1470" s="415" t="s">
        <v>331</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315</v>
      </c>
      <c r="B1477" s="415" t="s">
        <v>331</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331</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331</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315</v>
      </c>
      <c r="B1498" s="415" t="s">
        <v>331</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295</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331</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295</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295</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295</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330</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326</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330</v>
      </c>
      <c r="B1552" s="234" t="s">
        <v>331</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330</v>
      </c>
      <c r="B1555" s="234" t="s">
        <v>331</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330</v>
      </c>
      <c r="B1559" s="234" t="s">
        <v>331</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326</v>
      </c>
      <c r="B1564" s="732" t="s">
        <v>1163</v>
      </c>
      <c r="C1564" s="56">
        <v>45910</v>
      </c>
      <c r="F1564" s="43" t="s">
        <v>1001</v>
      </c>
      <c r="G1564" t="s">
        <v>1282</v>
      </c>
    </row>
    <row r="1565" spans="1:7">
      <c r="A1565" s="89" t="s">
        <v>763</v>
      </c>
      <c r="B1565" s="415" t="s">
        <v>740</v>
      </c>
      <c r="C1565" s="56">
        <v>45911</v>
      </c>
      <c r="D1565" s="43">
        <v>302</v>
      </c>
      <c r="G1565" t="s">
        <v>1282</v>
      </c>
    </row>
    <row r="1566" spans="1:7">
      <c r="A1566" s="89" t="s">
        <v>315</v>
      </c>
      <c r="B1566" s="415" t="s">
        <v>331</v>
      </c>
      <c r="C1566" s="56">
        <v>45911</v>
      </c>
      <c r="D1566" s="43">
        <v>279</v>
      </c>
      <c r="F1566" s="43" t="s">
        <v>1305</v>
      </c>
      <c r="G1566" t="s">
        <v>1282</v>
      </c>
    </row>
    <row r="1567" spans="1:7">
      <c r="A1567" s="89" t="s">
        <v>783</v>
      </c>
      <c r="B1567" s="415" t="s">
        <v>331</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326</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326</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333</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330</v>
      </c>
      <c r="B1591" s="321" t="s">
        <v>331</v>
      </c>
      <c r="C1591" s="56">
        <v>45917</v>
      </c>
      <c r="D1591" s="43">
        <v>250</v>
      </c>
      <c r="F1591" s="782" t="s">
        <v>1311</v>
      </c>
      <c r="G1591" t="s">
        <v>1282</v>
      </c>
    </row>
    <row r="1592" spans="1:7">
      <c r="A1592" s="144" t="s">
        <v>333</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333</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339</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339</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333</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339</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339</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336</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339</v>
      </c>
      <c r="B1681" s="144" t="s">
        <v>740</v>
      </c>
      <c r="C1681" s="316">
        <v>45930</v>
      </c>
      <c r="E1681" s="142">
        <v>886</v>
      </c>
      <c r="G1681" t="s">
        <v>1282</v>
      </c>
    </row>
    <row r="1682" spans="1:7">
      <c r="A1682" s="137" t="s">
        <v>213</v>
      </c>
      <c r="B1682" s="310" t="s">
        <v>214</v>
      </c>
      <c r="C1682" s="56">
        <v>45930</v>
      </c>
      <c r="D1682" s="158">
        <v>1016</v>
      </c>
      <c r="G1682" t="s">
        <v>1282</v>
      </c>
    </row>
    <row r="1683" spans="1:7">
      <c r="A1683" s="862" t="s">
        <v>336</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336</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298</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298</v>
      </c>
      <c r="B1701" s="786" t="s">
        <v>134</v>
      </c>
      <c r="C1701" s="56">
        <v>45932</v>
      </c>
      <c r="D1701" s="158">
        <v>1472</v>
      </c>
      <c r="F1701" s="43" t="s">
        <v>1303</v>
      </c>
      <c r="G1701" t="s">
        <v>1349</v>
      </c>
    </row>
    <row r="1702" spans="1:7">
      <c r="A1702" s="863" t="s">
        <v>336</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298</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298</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298</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298</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298</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300</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305</v>
      </c>
      <c r="B1780" s="350" t="s">
        <v>740</v>
      </c>
      <c r="C1780" s="56">
        <v>45944</v>
      </c>
      <c r="F1780" s="350" t="s">
        <v>1375</v>
      </c>
      <c r="G1780" t="s">
        <v>1349</v>
      </c>
    </row>
    <row r="1781" spans="1:7">
      <c r="A1781" s="323" t="s">
        <v>169</v>
      </c>
      <c r="B1781" s="312" t="s">
        <v>134</v>
      </c>
      <c r="C1781" s="56">
        <v>45944</v>
      </c>
      <c r="D1781" s="43">
        <v>150</v>
      </c>
      <c r="G1781" t="s">
        <v>1349</v>
      </c>
    </row>
    <row r="1782" spans="1:7">
      <c r="A1782" s="867" t="s">
        <v>300</v>
      </c>
      <c r="B1782" s="144" t="s">
        <v>134</v>
      </c>
      <c r="C1782" s="316">
        <v>45944</v>
      </c>
      <c r="D1782" s="43">
        <v>510</v>
      </c>
      <c r="F1782" s="43" t="s">
        <v>1376</v>
      </c>
      <c r="G1782" t="s">
        <v>1349</v>
      </c>
    </row>
    <row r="1783" spans="1:7">
      <c r="A1783" s="867" t="s">
        <v>144</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305</v>
      </c>
      <c r="B1790" s="317" t="s">
        <v>740</v>
      </c>
      <c r="C1790" s="56">
        <v>45945</v>
      </c>
      <c r="D1790" s="43">
        <v>240</v>
      </c>
      <c r="E1790" s="142">
        <v>270</v>
      </c>
      <c r="F1790" s="43" t="s">
        <v>1380</v>
      </c>
      <c r="G1790" t="s">
        <v>1349</v>
      </c>
    </row>
    <row r="1791" spans="1:7">
      <c r="A1791" s="321" t="s">
        <v>144</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144</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317"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298</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320</v>
      </c>
      <c r="B3" s="559" t="s">
        <v>201</v>
      </c>
      <c r="C3" s="737">
        <v>45742</v>
      </c>
      <c r="D3" s="738" t="s">
        <v>322</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324</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325</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326</v>
      </c>
      <c r="B18" s="185" t="s">
        <v>201</v>
      </c>
      <c r="C18" s="426">
        <v>45991</v>
      </c>
      <c r="D18" s="427" t="s">
        <v>327</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334</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295</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302</v>
      </c>
      <c r="B73" s="180" t="s">
        <v>114</v>
      </c>
      <c r="C73" s="188">
        <v>45838</v>
      </c>
      <c r="D73" s="656" t="s">
        <v>303</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310</v>
      </c>
      <c r="B143" s="423" t="s">
        <v>50</v>
      </c>
      <c r="C143" s="771">
        <v>45688</v>
      </c>
      <c r="D143" s="549" t="s">
        <v>312</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315</v>
      </c>
      <c r="B148" s="423" t="s">
        <v>50</v>
      </c>
      <c r="C148" s="417">
        <v>45991</v>
      </c>
      <c r="D148" s="427" t="s">
        <v>317</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1466</v>
      </c>
      <c r="B1" s="1087"/>
      <c r="C1" s="1087"/>
      <c r="E1" s="1087" t="s">
        <v>1467</v>
      </c>
      <c r="F1" s="1087"/>
      <c r="G1" s="1087"/>
      <c r="I1" s="1087" t="s">
        <v>1468</v>
      </c>
      <c r="J1" s="1087"/>
      <c r="K1" s="1087"/>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v>81177</v>
      </c>
      <c r="I4" s="44" t="s">
        <v>1469</v>
      </c>
      <c r="AB4" t="s">
        <v>1473</v>
      </c>
      <c r="AC4">
        <v>22</v>
      </c>
    </row>
    <row r="5" spans="1:30">
      <c r="A5" s="44" t="s">
        <v>27</v>
      </c>
      <c r="B5" s="44" t="s">
        <v>19</v>
      </c>
      <c r="C5" t="s">
        <v>734</v>
      </c>
      <c r="E5" t="s">
        <v>60</v>
      </c>
      <c r="G5">
        <v>83803</v>
      </c>
      <c r="I5" s="44" t="s">
        <v>19</v>
      </c>
      <c r="J5" t="s">
        <v>734</v>
      </c>
      <c r="P5" s="44" t="s">
        <v>1474</v>
      </c>
      <c r="U5" s="44" t="s">
        <v>1474</v>
      </c>
      <c r="AB5" t="s">
        <v>1475</v>
      </c>
      <c r="AC5">
        <v>13</v>
      </c>
    </row>
    <row r="6" spans="1:30">
      <c r="A6" t="s">
        <v>731</v>
      </c>
      <c r="E6" t="s">
        <v>331</v>
      </c>
      <c r="G6">
        <v>3566</v>
      </c>
      <c r="I6" t="s">
        <v>392</v>
      </c>
      <c r="J6">
        <v>153</v>
      </c>
      <c r="P6" s="44" t="s">
        <v>27</v>
      </c>
      <c r="Q6" s="44" t="s">
        <v>1476</v>
      </c>
      <c r="R6" t="s">
        <v>734</v>
      </c>
      <c r="U6" s="44" t="s">
        <v>1477</v>
      </c>
      <c r="V6" s="44" t="s">
        <v>1476</v>
      </c>
      <c r="W6" t="s">
        <v>734</v>
      </c>
    </row>
    <row r="7" spans="1:30">
      <c r="E7" t="s">
        <v>364</v>
      </c>
      <c r="G7">
        <v>18473</v>
      </c>
      <c r="I7" t="s">
        <v>363</v>
      </c>
      <c r="J7">
        <v>7980</v>
      </c>
      <c r="P7" t="s">
        <v>1470</v>
      </c>
      <c r="Q7" t="s">
        <v>404</v>
      </c>
      <c r="R7">
        <v>1</v>
      </c>
      <c r="U7" t="s">
        <v>1478</v>
      </c>
      <c r="W7">
        <v>1</v>
      </c>
      <c r="AC7" t="s">
        <v>1479</v>
      </c>
      <c r="AD7" t="s">
        <v>1480</v>
      </c>
    </row>
    <row r="8" spans="1:30">
      <c r="E8" t="s">
        <v>321</v>
      </c>
      <c r="G8">
        <v>5436</v>
      </c>
      <c r="I8" t="s">
        <v>367</v>
      </c>
      <c r="J8">
        <v>7562</v>
      </c>
      <c r="Q8" t="s">
        <v>406</v>
      </c>
      <c r="R8">
        <v>1</v>
      </c>
      <c r="U8" t="s">
        <v>1481</v>
      </c>
      <c r="W8">
        <v>1</v>
      </c>
      <c r="AA8" t="s">
        <v>1482</v>
      </c>
      <c r="AB8" s="263">
        <v>203521</v>
      </c>
      <c r="AC8" s="319">
        <f>AC5/AC4</f>
        <v>0.59090909090909094</v>
      </c>
      <c r="AD8" s="319">
        <f>AB9/AB8</f>
        <v>0.31446386367991508</v>
      </c>
    </row>
    <row r="9" spans="1:30">
      <c r="E9" t="s">
        <v>311</v>
      </c>
      <c r="G9">
        <v>4975</v>
      </c>
      <c r="I9" t="s">
        <v>370</v>
      </c>
      <c r="J9">
        <v>5005</v>
      </c>
      <c r="Q9" t="s">
        <v>1483</v>
      </c>
      <c r="R9">
        <v>1</v>
      </c>
      <c r="U9" t="s">
        <v>1484</v>
      </c>
      <c r="V9" t="s">
        <v>1483</v>
      </c>
      <c r="W9">
        <v>1</v>
      </c>
      <c r="AA9" t="s">
        <v>1485</v>
      </c>
      <c r="AB9">
        <v>64000</v>
      </c>
    </row>
    <row r="10" spans="1:30">
      <c r="E10" t="s">
        <v>360</v>
      </c>
      <c r="G10">
        <v>9984</v>
      </c>
      <c r="I10" t="s">
        <v>377</v>
      </c>
      <c r="J10">
        <v>2931</v>
      </c>
      <c r="Q10" t="s">
        <v>499</v>
      </c>
      <c r="R10">
        <v>1</v>
      </c>
      <c r="V10" t="s">
        <v>503</v>
      </c>
      <c r="W10">
        <v>1</v>
      </c>
    </row>
    <row r="11" spans="1:30">
      <c r="E11" t="s">
        <v>731</v>
      </c>
      <c r="G11">
        <v>207414</v>
      </c>
      <c r="I11" t="s">
        <v>380</v>
      </c>
      <c r="J11">
        <v>5661</v>
      </c>
      <c r="Q11" t="s">
        <v>503</v>
      </c>
      <c r="R11">
        <v>1</v>
      </c>
      <c r="V11" t="s">
        <v>383</v>
      </c>
      <c r="W11">
        <v>1</v>
      </c>
    </row>
    <row r="12" spans="1:30">
      <c r="I12" t="s">
        <v>310</v>
      </c>
      <c r="J12">
        <v>4975</v>
      </c>
      <c r="Q12" t="s">
        <v>383</v>
      </c>
      <c r="R12">
        <v>1</v>
      </c>
      <c r="V12" t="s">
        <v>1486</v>
      </c>
      <c r="W12">
        <v>1</v>
      </c>
    </row>
    <row r="13" spans="1:30">
      <c r="I13" t="s">
        <v>75</v>
      </c>
      <c r="J13">
        <v>6092</v>
      </c>
      <c r="Q13" t="s">
        <v>1487</v>
      </c>
      <c r="R13">
        <v>1</v>
      </c>
      <c r="V13" t="s">
        <v>680</v>
      </c>
      <c r="W13">
        <v>1</v>
      </c>
    </row>
    <row r="14" spans="1:30">
      <c r="I14" t="s">
        <v>100</v>
      </c>
      <c r="J14">
        <v>1534</v>
      </c>
      <c r="Q14" t="s">
        <v>517</v>
      </c>
      <c r="R14">
        <v>1</v>
      </c>
      <c r="U14" t="s">
        <v>1488</v>
      </c>
      <c r="W14">
        <v>5</v>
      </c>
    </row>
    <row r="15" spans="1:30">
      <c r="I15" t="s">
        <v>324</v>
      </c>
      <c r="J15">
        <v>285</v>
      </c>
      <c r="Q15" t="s">
        <v>1486</v>
      </c>
      <c r="R15">
        <v>1</v>
      </c>
      <c r="U15" t="s">
        <v>760</v>
      </c>
      <c r="W15">
        <v>12</v>
      </c>
    </row>
    <row r="16" spans="1:30">
      <c r="I16" t="s">
        <v>320</v>
      </c>
      <c r="J16">
        <v>5151</v>
      </c>
      <c r="Q16" t="s">
        <v>519</v>
      </c>
      <c r="R16">
        <v>1</v>
      </c>
      <c r="U16" t="s">
        <v>731</v>
      </c>
      <c r="W16">
        <v>19</v>
      </c>
    </row>
    <row r="17" spans="9:18">
      <c r="I17" t="s">
        <v>65</v>
      </c>
      <c r="J17">
        <v>6041</v>
      </c>
      <c r="Q17" t="s">
        <v>523</v>
      </c>
      <c r="R17">
        <v>1</v>
      </c>
    </row>
    <row r="18" spans="9:18">
      <c r="I18" t="s">
        <v>84</v>
      </c>
      <c r="J18">
        <v>5825</v>
      </c>
      <c r="Q18" t="s">
        <v>525</v>
      </c>
      <c r="R18">
        <v>1</v>
      </c>
    </row>
    <row r="19" spans="9:18">
      <c r="I19" t="s">
        <v>89</v>
      </c>
      <c r="J19">
        <v>1831</v>
      </c>
      <c r="Q19" t="s">
        <v>529</v>
      </c>
      <c r="R19">
        <v>1</v>
      </c>
    </row>
    <row r="20" spans="9:18">
      <c r="I20" t="s">
        <v>102</v>
      </c>
      <c r="J20">
        <v>2003</v>
      </c>
      <c r="Q20" t="s">
        <v>678</v>
      </c>
      <c r="R20">
        <v>1</v>
      </c>
    </row>
    <row r="21" spans="9:18">
      <c r="I21" t="s">
        <v>359</v>
      </c>
      <c r="J21">
        <v>4979</v>
      </c>
      <c r="Q21" t="s">
        <v>1489</v>
      </c>
      <c r="R21">
        <v>1</v>
      </c>
    </row>
    <row r="22" spans="9:18">
      <c r="I22" t="s">
        <v>59</v>
      </c>
      <c r="J22">
        <v>4822</v>
      </c>
      <c r="Q22" t="s">
        <v>680</v>
      </c>
      <c r="R22">
        <v>1</v>
      </c>
    </row>
    <row r="23" spans="9:18">
      <c r="I23" t="s">
        <v>68</v>
      </c>
      <c r="J23">
        <v>6182</v>
      </c>
      <c r="Q23" t="s">
        <v>557</v>
      </c>
      <c r="R23">
        <v>1</v>
      </c>
    </row>
    <row r="24" spans="9:18">
      <c r="I24" t="s">
        <v>70</v>
      </c>
      <c r="J24">
        <v>3796</v>
      </c>
      <c r="Q24" t="s">
        <v>585</v>
      </c>
      <c r="R24">
        <v>1</v>
      </c>
    </row>
    <row r="25" spans="9:18">
      <c r="I25" t="s">
        <v>72</v>
      </c>
      <c r="J25">
        <v>7020</v>
      </c>
      <c r="Q25" t="s">
        <v>178</v>
      </c>
      <c r="R25">
        <v>1</v>
      </c>
    </row>
    <row r="26" spans="9:18">
      <c r="I26" t="s">
        <v>78</v>
      </c>
      <c r="J26">
        <v>6387</v>
      </c>
      <c r="P26" t="s">
        <v>1490</v>
      </c>
      <c r="R26">
        <v>19</v>
      </c>
    </row>
    <row r="27" spans="9:18">
      <c r="I27" t="s">
        <v>81</v>
      </c>
      <c r="J27">
        <v>6152</v>
      </c>
      <c r="P27" t="s">
        <v>1491</v>
      </c>
      <c r="Q27" t="s">
        <v>511</v>
      </c>
      <c r="R27">
        <v>1</v>
      </c>
    </row>
    <row r="28" spans="9:18">
      <c r="I28" t="s">
        <v>92</v>
      </c>
      <c r="J28">
        <v>1157</v>
      </c>
      <c r="Q28" t="s">
        <v>513</v>
      </c>
      <c r="R28">
        <v>1</v>
      </c>
    </row>
    <row r="29" spans="9:18">
      <c r="I29" t="s">
        <v>95</v>
      </c>
      <c r="J29">
        <v>831</v>
      </c>
      <c r="Q29" t="s">
        <v>515</v>
      </c>
      <c r="R29">
        <v>1</v>
      </c>
    </row>
    <row r="30" spans="9:18">
      <c r="I30" t="s">
        <v>98</v>
      </c>
      <c r="J30">
        <v>1697</v>
      </c>
      <c r="Q30" t="s">
        <v>531</v>
      </c>
      <c r="R30">
        <v>1</v>
      </c>
    </row>
    <row r="31" spans="9:18">
      <c r="I31" t="s">
        <v>328</v>
      </c>
      <c r="J31">
        <v>117</v>
      </c>
      <c r="Q31" t="s">
        <v>533</v>
      </c>
      <c r="R31">
        <v>1</v>
      </c>
    </row>
    <row r="32" spans="9:18">
      <c r="I32" t="s">
        <v>394</v>
      </c>
      <c r="J32">
        <v>129</v>
      </c>
      <c r="Q32" t="s">
        <v>1492</v>
      </c>
      <c r="R32">
        <v>1</v>
      </c>
    </row>
    <row r="33" spans="9:18">
      <c r="I33" t="s">
        <v>302</v>
      </c>
      <c r="J33">
        <v>5776</v>
      </c>
      <c r="Q33" t="s">
        <v>535</v>
      </c>
      <c r="R33">
        <v>1</v>
      </c>
    </row>
    <row r="34" spans="9:18">
      <c r="I34" t="s">
        <v>282</v>
      </c>
      <c r="J34">
        <v>8305</v>
      </c>
      <c r="Q34" t="s">
        <v>560</v>
      </c>
      <c r="R34">
        <v>1</v>
      </c>
    </row>
    <row r="35" spans="9:18">
      <c r="I35" t="s">
        <v>277</v>
      </c>
      <c r="J35">
        <v>13306</v>
      </c>
      <c r="Q35" t="s">
        <v>441</v>
      </c>
      <c r="R35">
        <v>1</v>
      </c>
    </row>
    <row r="36" spans="9:18">
      <c r="I36" t="s">
        <v>286</v>
      </c>
      <c r="J36">
        <v>3787</v>
      </c>
      <c r="Q36" t="s">
        <v>443</v>
      </c>
      <c r="R36">
        <v>1</v>
      </c>
    </row>
    <row r="37" spans="9:18">
      <c r="I37" t="s">
        <v>289</v>
      </c>
      <c r="J37">
        <v>4537</v>
      </c>
      <c r="Q37" t="s">
        <v>447</v>
      </c>
      <c r="R37">
        <v>1</v>
      </c>
    </row>
    <row r="38" spans="9:18">
      <c r="I38" t="s">
        <v>333</v>
      </c>
      <c r="J38">
        <v>3012</v>
      </c>
      <c r="Q38" t="s">
        <v>449</v>
      </c>
      <c r="R38">
        <v>1</v>
      </c>
    </row>
    <row r="39" spans="9:18">
      <c r="I39" t="s">
        <v>292</v>
      </c>
      <c r="J39">
        <v>2385</v>
      </c>
      <c r="P39" t="s">
        <v>1493</v>
      </c>
      <c r="R39">
        <v>12</v>
      </c>
    </row>
    <row r="40" spans="9:18">
      <c r="I40" t="s">
        <v>336</v>
      </c>
      <c r="J40">
        <v>4774</v>
      </c>
      <c r="P40" t="s">
        <v>731</v>
      </c>
      <c r="R40">
        <v>31</v>
      </c>
    </row>
    <row r="41" spans="9:18">
      <c r="I41" t="s">
        <v>339</v>
      </c>
      <c r="J41">
        <v>4833</v>
      </c>
    </row>
    <row r="42" spans="9:18">
      <c r="I42" t="s">
        <v>251</v>
      </c>
      <c r="J42">
        <v>4825</v>
      </c>
    </row>
    <row r="43" spans="9:18">
      <c r="I43" t="s">
        <v>326</v>
      </c>
      <c r="J43">
        <v>321</v>
      </c>
    </row>
    <row r="44" spans="9:18">
      <c r="I44" t="s">
        <v>342</v>
      </c>
      <c r="J44">
        <v>3895</v>
      </c>
    </row>
    <row r="45" spans="9:18">
      <c r="I45" t="s">
        <v>295</v>
      </c>
      <c r="J45">
        <v>4071</v>
      </c>
    </row>
    <row r="46" spans="9:18">
      <c r="I46" t="s">
        <v>330</v>
      </c>
      <c r="J46">
        <v>3566</v>
      </c>
    </row>
    <row r="47" spans="9:18">
      <c r="I47" t="s">
        <v>345</v>
      </c>
      <c r="J47">
        <v>2084</v>
      </c>
    </row>
    <row r="48" spans="9:18">
      <c r="I48" t="s">
        <v>347</v>
      </c>
      <c r="J48">
        <v>4048</v>
      </c>
    </row>
    <row r="49" spans="9:10">
      <c r="I49" t="s">
        <v>349</v>
      </c>
      <c r="J49">
        <v>4022</v>
      </c>
    </row>
    <row r="50" spans="9:10">
      <c r="I50" t="s">
        <v>256</v>
      </c>
      <c r="J50">
        <v>158</v>
      </c>
    </row>
    <row r="51" spans="9:10">
      <c r="I51" t="s">
        <v>298</v>
      </c>
      <c r="J51">
        <v>5669</v>
      </c>
    </row>
    <row r="52" spans="9:10">
      <c r="I52" t="s">
        <v>136</v>
      </c>
      <c r="J52">
        <v>2071</v>
      </c>
    </row>
    <row r="53" spans="9:10">
      <c r="I53" t="s">
        <v>144</v>
      </c>
      <c r="J53">
        <v>2874</v>
      </c>
    </row>
    <row r="54" spans="9:10">
      <c r="I54" t="s">
        <v>351</v>
      </c>
      <c r="J54">
        <v>328</v>
      </c>
    </row>
    <row r="55" spans="9:10">
      <c r="I55" t="s">
        <v>353</v>
      </c>
      <c r="J55">
        <v>1010</v>
      </c>
    </row>
    <row r="56" spans="9:10">
      <c r="I56" t="s">
        <v>133</v>
      </c>
      <c r="J56">
        <v>3495</v>
      </c>
    </row>
    <row r="57" spans="9:10">
      <c r="I57" t="s">
        <v>280</v>
      </c>
      <c r="J57">
        <v>865</v>
      </c>
    </row>
    <row r="58" spans="9:10">
      <c r="I58" t="s">
        <v>113</v>
      </c>
      <c r="J58">
        <v>807</v>
      </c>
    </row>
    <row r="59" spans="9:10">
      <c r="I59" t="s">
        <v>300</v>
      </c>
      <c r="J59">
        <v>2188</v>
      </c>
    </row>
    <row r="60" spans="9:10">
      <c r="I60" t="s">
        <v>169</v>
      </c>
      <c r="J60">
        <v>4104</v>
      </c>
    </row>
    <row r="61" spans="9:10">
      <c r="I61" t="s">
        <v>731</v>
      </c>
      <c r="J61">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311</v>
      </c>
      <c r="B11">
        <v>3</v>
      </c>
      <c r="D11" t="s">
        <v>311</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1503</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315</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2DDF403-549A-428B-9AE2-29E2025195D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2025-10-20T15:57:36Z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