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9" documentId="8_{941262AC-BC69-4A39-A0F5-E6C0C5A7C19A}" xr6:coauthVersionLast="47" xr6:coauthVersionMax="47" xr10:uidLastSave="{7CF0B9F0-8A70-4B3B-8637-F36D42C1CC70}"/>
  <bookViews>
    <workbookView xWindow="-28920" yWindow="-120" windowWidth="29040" windowHeight="1572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485" r:id="rId12"/>
    <pivotCache cacheId="1489" r:id="rId13"/>
    <pivotCache cacheId="1496" r:id="rId14"/>
    <pivotCache cacheId="1501" r:id="rId15"/>
    <pivotCache cacheId="15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<sst xmlns="http://schemas.openxmlformats.org/spreadsheetml/2006/main" count="19482" uniqueCount="2449">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</sst>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30"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4560188"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m/>
    <m/>
    <m/>
  </r>
  <r>
    <x v="401"/>
    <x v="42"/>
    <x v="309"/>
    <m/>
    <m/>
    <m/>
  </r>
  <r>
    <x v="405"/>
    <x v="1"/>
    <x v="309"/>
    <m/>
    <m/>
    <m/>
  </r>
  <r>
    <x v="387"/>
    <x v="43"/>
    <x v="309"/>
    <m/>
    <m/>
    <m/>
  </r>
  <r>
    <x v="406"/>
    <x v="1"/>
    <x v="309"/>
    <m/>
    <m/>
    <m/>
  </r>
  <r>
    <x v="125"/>
    <x v="15"/>
    <x v="3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m/>
    <m/>
    <m/>
    <x v="2"/>
  </r>
  <r>
    <s v="FB-HLX417"/>
    <x v="42"/>
    <d v="2026-04-20T00:00:00"/>
    <m/>
    <m/>
    <m/>
    <x v="2"/>
  </r>
  <r>
    <s v="BHU-FLX-01-E"/>
    <x v="1"/>
    <d v="2026-04-20T00:00:00"/>
    <m/>
    <m/>
    <m/>
    <x v="2"/>
  </r>
  <r>
    <s v="BHCD-FPW-03-W"/>
    <x v="43"/>
    <d v="2026-04-20T00:00:00"/>
    <m/>
    <m/>
    <m/>
    <x v="2"/>
  </r>
  <r>
    <s v="FB-HSF375"/>
    <x v="1"/>
    <d v="2026-04-2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4"/>
      <c r="S1" s="1024"/>
      <c r="T1" s="1024"/>
      <c r="U1" s="1024"/>
      <c r="V1" s="1024"/>
      <c r="W1" s="1024"/>
      <c r="X1" s="1024"/>
      <c r="Y1" s="1024"/>
      <c r="Z1" s="1024"/>
    </row>
    <row r="2" spans="1:26" ht="24.95" customHeight="1">
      <c r="A2" s="1430" t="str">
        <f ca="1">"Last Updated: "&amp;TEXT(NOW(),"MM/DD/YYYY  h:mm AM/PM")</f>
        <v>Last Updated: 04/20/2026  8:32 AM</v>
      </c>
      <c r="B2" s="1430"/>
      <c r="C2" s="1430"/>
      <c r="D2" s="1430"/>
      <c r="E2" s="1430"/>
      <c r="F2" s="1430"/>
      <c r="G2" s="1430"/>
      <c r="H2" s="1430"/>
      <c r="I2" s="1430"/>
      <c r="J2" s="1430"/>
      <c r="K2" s="1430"/>
      <c r="L2" s="1430"/>
      <c r="M2" s="1430"/>
      <c r="N2" s="1430"/>
      <c r="O2" s="1430"/>
      <c r="P2" s="143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31" t="s">
        <v>7</v>
      </c>
      <c r="B7" s="1431"/>
      <c r="C7" s="1431"/>
      <c r="D7" s="1431"/>
      <c r="E7" s="1431"/>
      <c r="F7" s="1431"/>
      <c r="G7" s="1431"/>
      <c r="H7" s="1431"/>
      <c r="I7" s="1431"/>
      <c r="J7" s="1431"/>
      <c r="K7" s="1431"/>
      <c r="L7" s="1431"/>
      <c r="M7" s="1431"/>
      <c r="N7" s="1431"/>
      <c r="O7" s="1431"/>
      <c r="P7" s="143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32" t="s">
        <v>8</v>
      </c>
      <c r="B9" s="1433"/>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4"/>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4"/>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35"/>
      <c r="J10" s="1436"/>
      <c r="K10" s="1024"/>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38"/>
      <c r="N10" s="143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40">
        <f>IFERROR(H10/D10,0)</f>
        <v>6.0524589597969997E-2</v>
      </c>
      <c r="B13" s="1441"/>
      <c r="C13" s="1024"/>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4"/>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4"/>
      <c r="L13" s="1426">
        <f>COUNTA('Completed Projects Pending PW'!A2:A48)</f>
        <v>35</v>
      </c>
      <c r="M13" s="1427"/>
      <c r="N13" s="142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1" t="s">
        <v>16</v>
      </c>
      <c r="B15" s="1421"/>
      <c r="C15" s="1421"/>
      <c r="D15" s="1421"/>
      <c r="E15" s="1024"/>
      <c r="F15" s="1421" t="s">
        <v>17</v>
      </c>
      <c r="G15" s="1421"/>
      <c r="H15" s="1421"/>
      <c r="I15" s="1421"/>
      <c r="J15" s="1024"/>
      <c r="K15" s="1421" t="s">
        <v>18</v>
      </c>
      <c r="L15" s="1421"/>
      <c r="M15" s="142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1" t="s">
        <v>44</v>
      </c>
      <c r="B27" s="1421"/>
      <c r="C27" s="1421"/>
      <c r="D27" s="1421"/>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3" t="s">
        <v>65</v>
      </c>
      <c r="B39" s="1423"/>
      <c r="C39" s="1423"/>
      <c r="D39" s="1423"/>
      <c r="E39" s="1423"/>
      <c r="F39" s="1423"/>
      <c r="G39" s="1423"/>
      <c r="H39" s="1423"/>
      <c r="I39" s="1423"/>
      <c r="J39" s="1423"/>
      <c r="K39" s="1424"/>
      <c r="L39" s="1424"/>
      <c r="M39" s="1424"/>
      <c r="N39" s="142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5" t="s">
        <v>66</v>
      </c>
      <c r="B60" s="1425"/>
      <c r="C60" s="1425"/>
      <c r="D60" s="1425"/>
      <c r="E60" s="1425"/>
      <c r="F60" s="1425"/>
      <c r="G60" s="1425"/>
      <c r="H60" s="1425"/>
      <c r="I60" s="1425"/>
      <c r="J60" s="1425"/>
      <c r="K60" s="1425"/>
      <c r="L60" s="1425"/>
      <c r="M60" s="1425"/>
      <c r="N60" s="142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479</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O9" activePane="topRight" state="frozen"/>
      <selection pane="topRight" activeCell="A51" sqref="A5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11">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11">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abSelected="1"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629</v>
      </c>
      <c r="B1485" s="1447"/>
      <c r="C1485" s="1447"/>
    </row>
    <row r="1486" spans="1:7">
      <c r="A1486" t="s">
        <v>763</v>
      </c>
      <c r="B1486" s="1447"/>
      <c r="C1486" s="1447"/>
    </row>
    <row r="1487" spans="1:7">
      <c r="A1487" t="s">
        <v>622</v>
      </c>
      <c r="B1487" s="1447"/>
      <c r="C1487" s="1447"/>
    </row>
    <row r="1488" spans="1:7">
      <c r="A1488" t="s">
        <v>579</v>
      </c>
      <c r="B1488" s="1447"/>
      <c r="C1488" s="1447"/>
    </row>
    <row r="1489" spans="1:3">
      <c r="A1489" t="s">
        <v>573</v>
      </c>
      <c r="B1489" s="1447"/>
      <c r="C1489" s="1447"/>
    </row>
    <row r="1490" spans="1:3">
      <c r="A1490" t="s">
        <v>652</v>
      </c>
      <c r="B1490" s="1447"/>
      <c r="C1490" s="1447"/>
    </row>
    <row r="1491" spans="1:3">
      <c r="A1491" t="s">
        <v>471</v>
      </c>
      <c r="B1491" s="1447"/>
      <c r="C1491"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8" activePane="bottomLeft" state="frozen"/>
      <selection pane="bottomLeft" activeCell="A2913" sqref="A29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A2907" s="1250" t="s">
        <v>579</v>
      </c>
      <c r="B2907" s="1250" t="s">
        <v>52</v>
      </c>
      <c r="C2907" s="23">
        <v>46132</v>
      </c>
      <c r="G2907" t="s">
        <v>1373</v>
      </c>
    </row>
    <row r="2908" spans="1:7">
      <c r="A2908" s="1251" t="s">
        <v>622</v>
      </c>
      <c r="B2908" s="1251" t="s">
        <v>54</v>
      </c>
      <c r="C2908" s="23">
        <v>46132</v>
      </c>
      <c r="G2908" t="s">
        <v>1373</v>
      </c>
    </row>
    <row r="2909" spans="1:7">
      <c r="A2909" s="1251" t="s">
        <v>763</v>
      </c>
      <c r="B2909" s="1251" t="s">
        <v>2447</v>
      </c>
      <c r="C2909" s="23">
        <v>46132</v>
      </c>
      <c r="G2909" t="s">
        <v>1373</v>
      </c>
    </row>
    <row r="2910" spans="1:7">
      <c r="A2910" s="1251" t="s">
        <v>573</v>
      </c>
      <c r="B2910" s="1251" t="s">
        <v>1375</v>
      </c>
      <c r="C2910" s="23">
        <v>46132</v>
      </c>
      <c r="G2910" t="s">
        <v>1373</v>
      </c>
    </row>
    <row r="2911" spans="1:7">
      <c r="A2911" s="1251" t="s">
        <v>629</v>
      </c>
      <c r="B2911" s="1251" t="s">
        <v>2448</v>
      </c>
      <c r="C2911" s="23">
        <v>46132</v>
      </c>
      <c r="G2911" t="s">
        <v>1373</v>
      </c>
    </row>
    <row r="2912" spans="1:7">
      <c r="A2912" s="1251" t="s">
        <v>652</v>
      </c>
      <c r="B2912" s="1251" t="s">
        <v>1375</v>
      </c>
      <c r="C2912" s="23">
        <v>46132</v>
      </c>
      <c r="G2912"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2188929-B27A-46DC-93D2-D3F6E032F8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2026-04-20T12:33:23Z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