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28" documentId="8_{941262AC-BC69-4A39-A0F5-E6C0C5A7C19A}" xr6:coauthVersionLast="47" xr6:coauthVersionMax="47" xr10:uidLastSave="{B107122B-2E6F-4BE8-AB7D-4C63881478E9}"/>
  <bookViews>
    <workbookView xWindow="-28920" yWindow="-120" windowWidth="29040" windowHeight="1572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225" r:id="rId12"/>
    <pivotCache cacheId="230" r:id="rId13"/>
    <pivotCache cacheId="237" r:id="rId14"/>
    <pivotCache cacheId="241" r:id="rId15"/>
    <pivotCache cacheId="2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<sst xmlns="http://schemas.openxmlformats.org/spreadsheetml/2006/main" count="19381" uniqueCount="2436">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</sst>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4"/>
      <c r="S1" s="1024"/>
      <c r="T1" s="1024"/>
      <c r="U1" s="1024"/>
      <c r="V1" s="1024"/>
      <c r="W1" s="1024"/>
      <c r="X1" s="1024"/>
      <c r="Y1" s="1024"/>
      <c r="Z1" s="1024"/>
    </row>
    <row r="2" spans="1:26" ht="24.95" customHeight="1">
      <c r="A2" s="1424" t="str">
        <f ca="1">"Last Updated: "&amp;TEXT(NOW(),"MM/DD/YYYY  h:mm AM/PM")</f>
        <v>Last Updated: 04/15/2026  8:36 AM</v>
      </c>
      <c r="B2" s="1424"/>
      <c r="C2" s="1424"/>
      <c r="D2" s="1424"/>
      <c r="E2" s="1424"/>
      <c r="F2" s="1424"/>
      <c r="G2" s="1424"/>
      <c r="H2" s="1424"/>
      <c r="I2" s="1424"/>
      <c r="J2" s="1424"/>
      <c r="K2" s="1424"/>
      <c r="L2" s="1424"/>
      <c r="M2" s="1424"/>
      <c r="N2" s="1424"/>
      <c r="O2" s="1424"/>
      <c r="P2" s="1424"/>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5" t="s">
        <v>7</v>
      </c>
      <c r="B7" s="1425"/>
      <c r="C7" s="1425"/>
      <c r="D7" s="1425"/>
      <c r="E7" s="1425"/>
      <c r="F7" s="1425"/>
      <c r="G7" s="1425"/>
      <c r="H7" s="1425"/>
      <c r="I7" s="1425"/>
      <c r="J7" s="1425"/>
      <c r="K7" s="1425"/>
      <c r="L7" s="1425"/>
      <c r="M7" s="1425"/>
      <c r="N7" s="1425"/>
      <c r="O7" s="1425"/>
      <c r="P7" s="1425"/>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6" t="s">
        <v>8</v>
      </c>
      <c r="B9" s="1427"/>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2"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4"/>
      <c r="C10" s="1024"/>
      <c r="D10" s="1412"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3"/>
      <c r="F10" s="1414"/>
      <c r="G10" s="1024"/>
      <c r="H10" s="142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29"/>
      <c r="J10" s="1430"/>
      <c r="K10" s="1024"/>
      <c r="L10" s="143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32"/>
      <c r="N10" s="143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34">
        <f>IFERROR(H10/D10,0)</f>
        <v>5.2090791455297741E-2</v>
      </c>
      <c r="B13" s="1435"/>
      <c r="C13" s="1024"/>
      <c r="D13" s="1409"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10"/>
      <c r="F13" s="1411"/>
      <c r="G13" s="1024"/>
      <c r="H13" s="1412"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3"/>
      <c r="J13" s="1414"/>
      <c r="K13" s="1024"/>
      <c r="L13" s="1420">
        <f>COUNTA('Completed Projects Pending PW'!A2:A51)</f>
        <v>38</v>
      </c>
      <c r="M13" s="1421"/>
      <c r="N13" s="1422"/>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5" t="s">
        <v>16</v>
      </c>
      <c r="B15" s="1415"/>
      <c r="C15" s="1415"/>
      <c r="D15" s="1415"/>
      <c r="E15" s="1024"/>
      <c r="F15" s="1415" t="s">
        <v>17</v>
      </c>
      <c r="G15" s="1415"/>
      <c r="H15" s="1415"/>
      <c r="I15" s="1415"/>
      <c r="J15" s="1024"/>
      <c r="K15" s="1415" t="s">
        <v>18</v>
      </c>
      <c r="L15" s="1415"/>
      <c r="M15" s="141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5" t="s">
        <v>44</v>
      </c>
      <c r="B27" s="1415"/>
      <c r="C27" s="1415"/>
      <c r="D27" s="1415"/>
      <c r="F27" s="1416" t="s">
        <v>45</v>
      </c>
      <c r="G27" s="1416"/>
      <c r="H27" s="1416"/>
      <c r="I27" s="1416"/>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7" t="s">
        <v>65</v>
      </c>
      <c r="B39" s="1417"/>
      <c r="C39" s="1417"/>
      <c r="D39" s="1417"/>
      <c r="E39" s="1417"/>
      <c r="F39" s="1417"/>
      <c r="G39" s="1417"/>
      <c r="H39" s="1417"/>
      <c r="I39" s="1417"/>
      <c r="J39" s="1417"/>
      <c r="K39" s="1418"/>
      <c r="L39" s="1418"/>
      <c r="M39" s="1418"/>
      <c r="N39" s="1418"/>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9" t="s">
        <v>66</v>
      </c>
      <c r="B60" s="1419"/>
      <c r="C60" s="1419"/>
      <c r="D60" s="1419"/>
      <c r="E60" s="1419"/>
      <c r="F60" s="1419"/>
      <c r="G60" s="1419"/>
      <c r="H60" s="1419"/>
      <c r="I60" s="1419"/>
      <c r="J60" s="1419"/>
      <c r="K60" s="1419"/>
      <c r="L60" s="1419"/>
      <c r="M60" s="1419"/>
      <c r="N60" s="1419"/>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opLeftCell="A6" zoomScale="90" zoomScaleNormal="90" workbookViewId="0">
      <pane xSplit="1" topLeftCell="B36" activePane="topRight" state="frozen"/>
      <selection pane="topRight" activeCell="A44" sqref="A44:A4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04"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05"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05"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abSelected="1"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s="48">
        <v>46127</v>
      </c>
      <c r="E1470" t="s">
        <v>470</v>
      </c>
    </row>
    <row r="1471" spans="1:7">
      <c r="A1471" t="s">
        <v>801</v>
      </c>
      <c r="B1471" s="1441"/>
      <c r="C1471" s="1441"/>
      <c r="D1471" s="1441"/>
      <c r="E1471" s="1441"/>
    </row>
    <row r="1472" spans="1:7">
      <c r="A1472" t="s">
        <v>756</v>
      </c>
      <c r="B1472" s="1441"/>
      <c r="C1472" s="1441"/>
      <c r="D1472" s="1441"/>
      <c r="E1472" s="1441"/>
    </row>
    <row r="1473" spans="1:5">
      <c r="A1473" t="s">
        <v>758</v>
      </c>
      <c r="B1473" s="1441"/>
      <c r="C1473" s="1441"/>
      <c r="D1473" s="1441"/>
      <c r="E1473" s="1441"/>
    </row>
    <row r="1474" spans="1:5">
      <c r="A1474" t="s">
        <v>811</v>
      </c>
      <c r="B1474" s="1441"/>
      <c r="C1474" s="1441"/>
      <c r="D1474" s="1441"/>
      <c r="E1474" s="1441"/>
    </row>
    <row r="1475" spans="1:5">
      <c r="A1475" t="s">
        <v>813</v>
      </c>
      <c r="B1475" s="1441"/>
      <c r="C1475" s="1441"/>
      <c r="D1475" s="1441"/>
      <c r="E1475" s="1441"/>
    </row>
    <row r="1476" spans="1:5">
      <c r="A1476" t="s">
        <v>621</v>
      </c>
      <c r="B1476" s="1441">
        <v>2719</v>
      </c>
      <c r="C1476" s="1441">
        <v>2206</v>
      </c>
      <c r="D1476" s="1441"/>
      <c r="E1476" s="1441">
        <v>4925</v>
      </c>
    </row>
    <row r="1477" spans="1:5">
      <c r="A1477" t="s">
        <v>470</v>
      </c>
      <c r="B1477" s="1441">
        <v>2719</v>
      </c>
      <c r="C1477" s="1441">
        <v>2206</v>
      </c>
      <c r="D1477" s="1441"/>
      <c r="E1477"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row r="2897" spans="1:7">
      <c r="A2897" s="1252" t="s">
        <v>621</v>
      </c>
      <c r="B2897" s="1252" t="s">
        <v>54</v>
      </c>
      <c r="C2897" s="23">
        <v>46127</v>
      </c>
      <c r="G2897" t="s">
        <v>1367</v>
      </c>
    </row>
    <row r="2898" spans="1:7">
      <c r="A2898" s="178" t="s">
        <v>811</v>
      </c>
      <c r="B2898" s="1253" t="s">
        <v>1369</v>
      </c>
      <c r="C2898" s="23">
        <v>46127</v>
      </c>
      <c r="G2898" t="s">
        <v>1367</v>
      </c>
    </row>
    <row r="2899" spans="1:7">
      <c r="A2899" s="178" t="s">
        <v>813</v>
      </c>
      <c r="B2899" s="1253" t="s">
        <v>1369</v>
      </c>
      <c r="C2899" s="23">
        <v>46127</v>
      </c>
      <c r="G2899"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9983885-A5B8-4EE8-ACF6-785B2FACCEE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2026-04-15T12:36:41Z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